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36" yWindow="1140" windowWidth="22890" windowHeight="5745" activeTab="0"/>
  </bookViews>
  <sheets>
    <sheet name="Sheet2" sheetId="1" r:id="rId1"/>
  </sheets>
  <definedNames/>
  <calcPr fullCalcOnLoad="1"/>
</workbook>
</file>

<file path=xl/sharedStrings.xml><?xml version="1.0" encoding="utf-8"?>
<sst xmlns="http://schemas.openxmlformats.org/spreadsheetml/2006/main" count="878" uniqueCount="417">
  <si>
    <t>決算期</t>
  </si>
  <si>
    <t>上場日</t>
  </si>
  <si>
    <t>第1回増資</t>
  </si>
  <si>
    <t>第2回増資</t>
  </si>
  <si>
    <t>運用資産種別</t>
  </si>
  <si>
    <t>その他</t>
  </si>
  <si>
    <t>投資比率</t>
  </si>
  <si>
    <t>東京23区</t>
  </si>
  <si>
    <t>関東</t>
  </si>
  <si>
    <t>地域比率</t>
  </si>
  <si>
    <t>投資物件数</t>
  </si>
  <si>
    <t>主要物件</t>
  </si>
  <si>
    <t>資産運用会社名称</t>
  </si>
  <si>
    <t>上場時物件取得額</t>
  </si>
  <si>
    <t>現時点物件取得額</t>
  </si>
  <si>
    <t>外部成長</t>
  </si>
  <si>
    <t>主要株主</t>
  </si>
  <si>
    <t>投資額1位・比率</t>
  </si>
  <si>
    <t>投資額2位・比率</t>
  </si>
  <si>
    <t>投資額3位・比率</t>
  </si>
  <si>
    <t>投資額4位・比率</t>
  </si>
  <si>
    <t>投資額5位・比率</t>
  </si>
  <si>
    <t>時価総額</t>
  </si>
  <si>
    <t>第1期</t>
  </si>
  <si>
    <t>第2期</t>
  </si>
  <si>
    <t>第3期</t>
  </si>
  <si>
    <t>第4期</t>
  </si>
  <si>
    <t>第5期</t>
  </si>
  <si>
    <t>実績分配金</t>
  </si>
  <si>
    <t>6月/12月</t>
  </si>
  <si>
    <t>3月/9月</t>
  </si>
  <si>
    <t>2月/8月</t>
  </si>
  <si>
    <t>4月/10月</t>
  </si>
  <si>
    <t>1月/7月</t>
  </si>
  <si>
    <t>5月/11月</t>
  </si>
  <si>
    <t>オフィスビル特化</t>
  </si>
  <si>
    <t>商業施設特化</t>
  </si>
  <si>
    <t>総合型</t>
  </si>
  <si>
    <t>オフィス・商業施設</t>
  </si>
  <si>
    <t>日本ビルファンドマネジメント</t>
  </si>
  <si>
    <t>三井不動産</t>
  </si>
  <si>
    <t>三菱地所</t>
  </si>
  <si>
    <t>三菱商事・UBSリアルティ</t>
  </si>
  <si>
    <t>三菱商事</t>
  </si>
  <si>
    <t>東京リアルティ・インベストメント・マネジメント</t>
  </si>
  <si>
    <t>東京建物</t>
  </si>
  <si>
    <t>東急・リアル・エステート・インベストメント・マネジメント</t>
  </si>
  <si>
    <t>森トラスト・アセットマネジメント</t>
  </si>
  <si>
    <t>森トラスト</t>
  </si>
  <si>
    <t>日本ビルファンド投資法人（NBF）</t>
  </si>
  <si>
    <t>ジャパンリアルエステイト投資法人（JRE）</t>
  </si>
  <si>
    <t>日本リテールファンド投資法人（JRF）</t>
  </si>
  <si>
    <t>オリックス不動産投資法人（OJR）</t>
  </si>
  <si>
    <t>日本プライムリアルティ投資法人（JPR）</t>
  </si>
  <si>
    <t>プレミア投資法人（PIC）</t>
  </si>
  <si>
    <t>グローバル・ワン不動産投資法人（GOR）</t>
  </si>
  <si>
    <t>野村不動産オフィスファンド投資法人（NOF）</t>
  </si>
  <si>
    <t>ユナイテッド・アーバン投資法人（UUR）</t>
  </si>
  <si>
    <t>森トラスト総合リート投資法人（MTR）</t>
  </si>
  <si>
    <t>8951/東証</t>
  </si>
  <si>
    <t>8952/東証</t>
  </si>
  <si>
    <t>証券コード/取引市場</t>
  </si>
  <si>
    <t>8953/東証</t>
  </si>
  <si>
    <t>8954/東証</t>
  </si>
  <si>
    <t>8955/東証</t>
  </si>
  <si>
    <t>8956/東証</t>
  </si>
  <si>
    <t>8957/東証</t>
  </si>
  <si>
    <t>8958/東証</t>
  </si>
  <si>
    <t>8959/東証</t>
  </si>
  <si>
    <t>8960/東証</t>
  </si>
  <si>
    <t>8961/東証</t>
  </si>
  <si>
    <t>商業施設（都市型）</t>
  </si>
  <si>
    <t>商業施設（郊外型）</t>
  </si>
  <si>
    <t>住居</t>
  </si>
  <si>
    <t>オフィス・住居</t>
  </si>
  <si>
    <t>住居特化</t>
  </si>
  <si>
    <t>未上場</t>
  </si>
  <si>
    <t>投資法人名称（略称）</t>
  </si>
  <si>
    <t>次期予想分配金</t>
  </si>
  <si>
    <t>発行済投資口数</t>
  </si>
  <si>
    <t>資産総額</t>
  </si>
  <si>
    <t>＜ＪＲＥＩＴ銘柄一覧表＞</t>
  </si>
  <si>
    <t>フロンティア不動産投資法人（ＦＲＩ）</t>
  </si>
  <si>
    <t>8964/東証</t>
  </si>
  <si>
    <t>-</t>
  </si>
  <si>
    <t>--</t>
  </si>
  <si>
    <t>ならファミリー</t>
  </si>
  <si>
    <t>兼松ビル</t>
  </si>
  <si>
    <t>六番町ビル</t>
  </si>
  <si>
    <t>新宿野村ビル</t>
  </si>
  <si>
    <t>新宿ワシントンホテル</t>
  </si>
  <si>
    <t>ランディック第２新橋</t>
  </si>
  <si>
    <t>世田谷ビジネススクエア</t>
  </si>
  <si>
    <t>ＱＦＲＯＮＴ</t>
  </si>
  <si>
    <t>近鉄名古屋ビル</t>
  </si>
  <si>
    <t>イオン品川シーサイドＳＣ</t>
  </si>
  <si>
    <t>東急リアル・エステート投資法人（TRＩ）</t>
  </si>
  <si>
    <t>第6期</t>
  </si>
  <si>
    <t>※資産総額は直近決算の総資産額を記載</t>
  </si>
  <si>
    <t>※投資比率・地域比率・主要物件の投資比率は全て作成日現在の物件取得価格に対する比率</t>
  </si>
  <si>
    <t>新大阪セントラルタワー</t>
  </si>
  <si>
    <t>川崎東芝ビル</t>
  </si>
  <si>
    <t>第7期</t>
  </si>
  <si>
    <t>第3回増資</t>
  </si>
  <si>
    <t>8966/東証</t>
  </si>
  <si>
    <t>地方都市</t>
  </si>
  <si>
    <t>日本ロジスティクスファンド投資法人（ＪＬＦ）</t>
  </si>
  <si>
    <t>8967/東証</t>
  </si>
  <si>
    <t>１月/７月</t>
  </si>
  <si>
    <t>物流施設</t>
  </si>
  <si>
    <t>三井物産ロジスティクス・パートナーズ</t>
  </si>
  <si>
    <t>三井物産、三信リース、ケネディクス・中央三井信託銀行</t>
  </si>
  <si>
    <t>福岡リート投資法人（ＦＲＣ）</t>
  </si>
  <si>
    <t>２月/８月</t>
  </si>
  <si>
    <t>総合型（九州地域限定）</t>
  </si>
  <si>
    <t>パークプレイス大分</t>
  </si>
  <si>
    <t>呉服町ビジネスセンタービル</t>
  </si>
  <si>
    <t>キャナルシティ博多</t>
  </si>
  <si>
    <t>福岡リアルティ</t>
  </si>
  <si>
    <t>8968/東証・福証</t>
  </si>
  <si>
    <t>トゥールジョーヌ駒沢公園</t>
  </si>
  <si>
    <t>ケネディクス不動産投資法人（ＫＲＩ）</t>
  </si>
  <si>
    <t>４月/１０月</t>
  </si>
  <si>
    <t>オフィス・住居・商業施設</t>
  </si>
  <si>
    <t>8972/東証</t>
  </si>
  <si>
    <t>３月/９月</t>
  </si>
  <si>
    <t>浜松プラザ</t>
  </si>
  <si>
    <t>スペーシア銀座</t>
  </si>
  <si>
    <t>第8期</t>
  </si>
  <si>
    <t>ＴＫ南青山ビル</t>
  </si>
  <si>
    <t>第4回増資</t>
  </si>
  <si>
    <t>8973/東証</t>
  </si>
  <si>
    <t>8975/東証</t>
  </si>
  <si>
    <t>8976/東証</t>
  </si>
  <si>
    <t>５月/１1月</t>
  </si>
  <si>
    <t>阪急リート投資法人（ＨＲＩ）</t>
  </si>
  <si>
    <t>8977/東証</t>
  </si>
  <si>
    <t>阪急リート投信㈱</t>
  </si>
  <si>
    <t>阪急電鉄㈱</t>
  </si>
  <si>
    <t>アドバンス・レジテンス投資法人（ＡＲＩ）</t>
  </si>
  <si>
    <t>６月/１２月</t>
  </si>
  <si>
    <t>伊藤忠商事㈱３９％　　　　　　伊藤忠都市開発㈱２０％　　　　日本土地建物㈱２０％他</t>
  </si>
  <si>
    <t>スターツプロシード投資法人（ＳＰＩ）</t>
  </si>
  <si>
    <t>スターツアセットマネジメント投信㈱</t>
  </si>
  <si>
    <t>川崎物流センター</t>
  </si>
  <si>
    <t>船橋西浦物流センターⅡ</t>
  </si>
  <si>
    <t>ホテル特化</t>
  </si>
  <si>
    <t>ホテル日航アリビラ</t>
  </si>
  <si>
    <t>8982/東証</t>
  </si>
  <si>
    <t>日本電気本社ビル</t>
  </si>
  <si>
    <t>晴海ｱｲﾗﾝﾄﾞﾄﾘﾄﾝｽｸｴｱｵﾌｨｽﾀﾜｰ</t>
  </si>
  <si>
    <t>相模原ＳＣ</t>
  </si>
  <si>
    <t>住友信託銀行（38％）、新日鉄都市開発（31％）、王子不動産（31％）</t>
  </si>
  <si>
    <t>大博通りビジネスセンター</t>
  </si>
  <si>
    <t>トップリート投資法人　　　　　（ＴＯＰＲ）</t>
  </si>
  <si>
    <t>8984/東証</t>
  </si>
  <si>
    <t>住居・商業施設</t>
  </si>
  <si>
    <t>東戸塚オーロラシティ</t>
  </si>
  <si>
    <t>オフィス・商業・住居</t>
  </si>
  <si>
    <t>第9期</t>
  </si>
  <si>
    <t>西新宿三井ビル</t>
  </si>
  <si>
    <t>北の丸スクエア</t>
  </si>
  <si>
    <t>イオン名古屋ドーム前ＳＣ</t>
  </si>
  <si>
    <t>8985/東証</t>
  </si>
  <si>
    <t>ザ・ビーチタワー沖縄</t>
  </si>
  <si>
    <t>8986/東証</t>
  </si>
  <si>
    <t>8987/東証</t>
  </si>
  <si>
    <t>オフィス・商業施設・住居</t>
  </si>
  <si>
    <t>興和不動産㈱（40％）、第一生命保険（相）（20％）、　　　　　　　　その他６社で４０％　　　　　　　　　　　　　</t>
  </si>
  <si>
    <t>大森ベルポートＤ館</t>
  </si>
  <si>
    <t>武蔵小杉タワープレイス</t>
  </si>
  <si>
    <t>ジャパンエクセレント投資法人（ＪＥＩ）</t>
  </si>
  <si>
    <t>日本アコモデーション投資法人（ＮＡＦ）</t>
  </si>
  <si>
    <t>3226/東証</t>
  </si>
  <si>
    <t>大川端賃貸棟</t>
  </si>
  <si>
    <t>パークアクシス御茶ノ水ステージ</t>
  </si>
  <si>
    <t>パークアクシス日本橋ステージ</t>
  </si>
  <si>
    <t>㈱三井不動産アコモデーションファンドマネジメント</t>
  </si>
  <si>
    <t>三井不動産㈱</t>
  </si>
  <si>
    <t>第10期</t>
  </si>
  <si>
    <t>第５回増資</t>
  </si>
  <si>
    <t>ＭＩＤリート投資法人（ＭＲＩ）</t>
  </si>
  <si>
    <t>3227/東証</t>
  </si>
  <si>
    <t>オフィス・商業施設・その他</t>
  </si>
  <si>
    <t>ＭＩＤ都市開発㈱</t>
  </si>
  <si>
    <t>イオン津田沼ＳＣ</t>
  </si>
  <si>
    <t>松下ＩＭＰビル．</t>
  </si>
  <si>
    <t>松下電工ビル</t>
  </si>
  <si>
    <t>ホテルオークラ神戸</t>
  </si>
  <si>
    <t>スペーシア五反田</t>
  </si>
  <si>
    <t>心斎橋ＯＰＡ本館</t>
  </si>
  <si>
    <t>深沢ハウスＨＩ棟</t>
  </si>
  <si>
    <t>森ヒルズリート投資法人（ＭＨＲ）</t>
  </si>
  <si>
    <t>3234/東証</t>
  </si>
  <si>
    <t>オフィス・商業施設・住宅</t>
  </si>
  <si>
    <t>森ビル・インベストメントマネジメント㈱</t>
  </si>
  <si>
    <t>森ビル㈱</t>
  </si>
  <si>
    <t>後楽森ビル</t>
  </si>
  <si>
    <t>プロシード三田</t>
  </si>
  <si>
    <t>プロシード大井町</t>
  </si>
  <si>
    <t>3240/東証</t>
  </si>
  <si>
    <t>５月/１１月</t>
  </si>
  <si>
    <t>野村不動産ホールディング㈱</t>
  </si>
  <si>
    <t>野村不動産投信㈱</t>
  </si>
  <si>
    <t>第11期</t>
  </si>
  <si>
    <t>オムロン京都センタービル</t>
  </si>
  <si>
    <t>三菱ＵＦＪ信託銀行本店ビル</t>
  </si>
  <si>
    <t>オリツクス赤坂２丁目ビル</t>
  </si>
  <si>
    <t>赤坂ガーデンシティ</t>
  </si>
  <si>
    <t>りんくう羽倉崎プラザ</t>
  </si>
  <si>
    <t>中野坂上サンブライトツイン</t>
  </si>
  <si>
    <t>明治安田生命さいたま新都心ビル</t>
  </si>
  <si>
    <t>スペーシア恵比寿</t>
  </si>
  <si>
    <t>虎ノ門東洋ビル</t>
  </si>
  <si>
    <t>グレンパーク銀座ＥＡＳＴ</t>
  </si>
  <si>
    <t>予想分配金利回り（年換算）</t>
  </si>
  <si>
    <t>新宿マインズタワー</t>
  </si>
  <si>
    <t>Ｓ-ＲＥＳＩＤＥＮＣＥ京橋</t>
  </si>
  <si>
    <t>イオン八千代緑ヶ丘</t>
  </si>
  <si>
    <t>第12期</t>
  </si>
  <si>
    <t>横浜福浦物流センター</t>
  </si>
  <si>
    <t>産業ファンド投資法人（ＩＩＦ）</t>
  </si>
  <si>
    <t>物流倉庫・産業施設</t>
  </si>
  <si>
    <t>ＩＩＦ神戸地域冷暖房センター</t>
  </si>
  <si>
    <t>ＩＩＦ東雲ロジスティクスセンター</t>
  </si>
  <si>
    <t>3249/東証</t>
  </si>
  <si>
    <t>赤坂インターシティ</t>
  </si>
  <si>
    <t>興和川崎西口ビル</t>
  </si>
  <si>
    <t>オリエンタルホテル東京ベイ</t>
  </si>
  <si>
    <t>丸紅／ｸﾚﾃﾞｨ・ｽｲｽ・ｲﾝﾍﾞｽﾄﾒﾝﾂ・ﾘﾐﾃｯﾄﾞ東京支店</t>
  </si>
  <si>
    <t>ＣＯＩ新橋ビル</t>
  </si>
  <si>
    <t>ＣＯＩ五反田ビル</t>
  </si>
  <si>
    <t>イオンモール鶴見リーファ</t>
  </si>
  <si>
    <t>8963/東証</t>
  </si>
  <si>
    <t>スフィアタワー天王洲</t>
  </si>
  <si>
    <t>フレーム神南坂</t>
  </si>
  <si>
    <t>飛栄九段北ビル</t>
  </si>
  <si>
    <t>ＩＩＦ羽田空港メインテナンスセンター</t>
  </si>
  <si>
    <t>第13期</t>
  </si>
  <si>
    <t>三井不動産フロンティア・リート・マネジメント</t>
  </si>
  <si>
    <t>ゆめタウン広島</t>
  </si>
  <si>
    <t>プロシード西新井</t>
  </si>
  <si>
    <t>芝浦アイランド　エアタワー</t>
  </si>
  <si>
    <t>ＣＲＤ丸の内</t>
  </si>
  <si>
    <t>北浜ＭＩＤビル</t>
  </si>
  <si>
    <t>プライムアーバン目黒大橋ヒルズ</t>
  </si>
  <si>
    <t>ＳＯＲＡ新大阪２１</t>
  </si>
  <si>
    <t>汐留イーストサイドビル</t>
  </si>
  <si>
    <t>ＫＤＸ晴海ビル</t>
  </si>
  <si>
    <t>福岡地所、エフ・ジェイ都市開発、九州電力、ロイヤル、日本政策投資銀行他</t>
  </si>
  <si>
    <t>オリックス品川ビル</t>
  </si>
  <si>
    <t>ＮＯＦ日本橋本町ビル</t>
  </si>
  <si>
    <t>新宿センタービル</t>
  </si>
  <si>
    <t>三井アウトレットパーク入間</t>
  </si>
  <si>
    <t>第14期</t>
  </si>
  <si>
    <t>新橋駅前ＭＴＲビル</t>
  </si>
  <si>
    <t>赤坂溜池タワー</t>
  </si>
  <si>
    <t>アーク森ビル</t>
  </si>
  <si>
    <t>明治安田生命／ｷｬｯﾌﾟﾏｰｸｼﾞｬﾊﾟﾝ</t>
  </si>
  <si>
    <t>大和ハウス工業㈱（73.5％）、㈱モリモト（20％)他</t>
  </si>
  <si>
    <t>　アップルリンゴ・インベストメントＢＶ（55％）、アップルリンゴ・ホールデイングスＢＶ（35％）他　　　　　　　　　　　　　</t>
  </si>
  <si>
    <t>プラウドフラット白金高輪</t>
  </si>
  <si>
    <t>ケネディクス㈱90％、伊藤忠商事㈱10％</t>
  </si>
  <si>
    <t>オフィス・商業・他</t>
  </si>
  <si>
    <t>第15期</t>
  </si>
  <si>
    <t>日本賃貸住宅投資法人（ＪＨＩ）</t>
  </si>
  <si>
    <t>東雲物流センター</t>
  </si>
  <si>
    <t>オリックス不動産西新宿ビル</t>
  </si>
  <si>
    <t>大和リアル・エステート・アセット・マネジメント㈱</t>
  </si>
  <si>
    <t>㈱大和証券グループ本社</t>
  </si>
  <si>
    <t>ランドステージ白金高輪</t>
  </si>
  <si>
    <t>第16期</t>
  </si>
  <si>
    <t>平和不動産</t>
  </si>
  <si>
    <t>高槻城西ＳＣ</t>
  </si>
  <si>
    <t>パークアクシス豊洲</t>
  </si>
  <si>
    <t>汐留ビルディング</t>
  </si>
  <si>
    <t>プロシード市川</t>
  </si>
  <si>
    <t>プロシード中河原</t>
  </si>
  <si>
    <t>第６回増資</t>
  </si>
  <si>
    <t>アーバンステージ日本橋横山町</t>
  </si>
  <si>
    <t>TOKYU REIT虎ノ門ビル</t>
  </si>
  <si>
    <t>レキシントンプラザ西五反田</t>
  </si>
  <si>
    <t>レキシントンプラザ八幡</t>
  </si>
  <si>
    <t>第17期</t>
  </si>
  <si>
    <t>総合型</t>
  </si>
  <si>
    <t>インヴィンシブル投資法人（ＩＩＣ）（旧東京グロースリート投資法人）</t>
  </si>
  <si>
    <t>3269/東証</t>
  </si>
  <si>
    <t>1月/７月</t>
  </si>
  <si>
    <t>ＮＢＦ日比谷ビル</t>
  </si>
  <si>
    <t>ウィンベル神楽坂</t>
  </si>
  <si>
    <t>パークタワー芝浦　ベイワード　アーバンウィング</t>
  </si>
  <si>
    <t>元麻布プレイス</t>
  </si>
  <si>
    <t>ＮＣＲ品川シーサイドタワー</t>
  </si>
  <si>
    <t>ＮＣＲ高輪</t>
  </si>
  <si>
    <t>イオンモールむさし村山ミュー</t>
  </si>
  <si>
    <t>岩本町ビル</t>
  </si>
  <si>
    <t>ＮＴＴ都市開発/ケンコーポレーション/総合地所</t>
  </si>
  <si>
    <t>積水ハウス・ＳＩ　アセットマネジメント㈱</t>
  </si>
  <si>
    <t>　　　　　　　　　　　　　　積水ハウス㈱（75％）㈱スプリング・インベストメント（25％）</t>
  </si>
  <si>
    <t>積水ハウス・ＳＩ投資法人　　（ＳＨＩ）</t>
  </si>
  <si>
    <t>ビッグス新宿</t>
  </si>
  <si>
    <t>Rockrise Sdn Bhd （70％）、㈱共立ﾒﾝﾃﾅﾝｽ（25％）、ｵﾘｯｸｽ・ﾘｱﾙｴｽﾃｰﾄ㈱（5％）　　　　　　　　　　　　　</t>
  </si>
  <si>
    <t>市川物流センターⅡ</t>
  </si>
  <si>
    <t>第18期</t>
  </si>
  <si>
    <t>プラウドフラット蒲田Ⅱ</t>
  </si>
  <si>
    <t>クイズ恵比寿</t>
  </si>
  <si>
    <t>大和証券オフィス投資法人（ＤＯＩ）</t>
  </si>
  <si>
    <t>平和不動産リート投資法人（ＨＲＲ）</t>
  </si>
  <si>
    <t>8979/東証</t>
  </si>
  <si>
    <t>ロイヤルパークス豊洲</t>
  </si>
  <si>
    <t>平和不動産アセットマネジメント㈱</t>
  </si>
  <si>
    <t>（基準価格比）</t>
  </si>
  <si>
    <t>東急電鉄</t>
  </si>
  <si>
    <t>レジディア代官山猿楽町</t>
  </si>
  <si>
    <t>レジディアタワー目黒不動前</t>
  </si>
  <si>
    <t>芝浦アイランドエアタワー</t>
  </si>
  <si>
    <t>第19期</t>
  </si>
  <si>
    <t>TKフラッツ渋谷</t>
  </si>
  <si>
    <t>平河町森タワー</t>
  </si>
  <si>
    <t>茅場町平和ビル</t>
  </si>
  <si>
    <t>Daiwa御成門ビル</t>
  </si>
  <si>
    <t>Daiwa銀座ビル</t>
  </si>
  <si>
    <t>Daiwa芝浦ビル</t>
  </si>
  <si>
    <t>野村不動産レジデンシャル投資法人（ＮＲＦ）</t>
  </si>
  <si>
    <t>神田錦町３丁目ビルﾃディング</t>
  </si>
  <si>
    <t>ラフォーレ原宿</t>
  </si>
  <si>
    <t>第20期</t>
  </si>
  <si>
    <t>野村不動産天王洲ビル</t>
  </si>
  <si>
    <t>芝浦アイランドブルームタワー</t>
  </si>
  <si>
    <t>プロスペクト東雲橋</t>
  </si>
  <si>
    <t>プロスペクトグラーサ広尾</t>
  </si>
  <si>
    <t>ダイエー碑文谷店</t>
  </si>
  <si>
    <t>シティハウス東京新橋</t>
  </si>
  <si>
    <t>アーバンネット三田ビル</t>
  </si>
  <si>
    <t>ＣＯＩ名古屋プラザ</t>
  </si>
  <si>
    <t>ＣＯＩ西参道ビル</t>
  </si>
  <si>
    <t>いちご不動産投資法人（ＩＲＩ）</t>
  </si>
  <si>
    <t>赤坂パークビル</t>
  </si>
  <si>
    <t>アーバンステージ札幌リバーフロント</t>
  </si>
  <si>
    <t>大和ハウスレジデンシャル投資法人　　（ＤＨＩ）</t>
  </si>
  <si>
    <t>大和ハウス・アセットマネジメント㈱</t>
  </si>
  <si>
    <t>兜町日興ビル</t>
  </si>
  <si>
    <t>ゲートシティ大崎</t>
  </si>
  <si>
    <t>三菱重工ビル</t>
  </si>
  <si>
    <t>第７回増資</t>
  </si>
  <si>
    <t>ＩＩＦ東雲Ｒ＆Ｄセンター</t>
  </si>
  <si>
    <t>ＩＩＦ三鷹カードセンター</t>
  </si>
  <si>
    <t>Will Do清澄</t>
  </si>
  <si>
    <t>第21期</t>
  </si>
  <si>
    <t>イオン茨木ＳＣ</t>
  </si>
  <si>
    <t>大手町１－６計画</t>
  </si>
  <si>
    <t>愛宕山グリーンヒルズ</t>
  </si>
  <si>
    <t>船橋ＦＡＣＥビル</t>
  </si>
  <si>
    <t>ジャパン・ホテル・リート投資法人（ＪＨＲ）</t>
  </si>
  <si>
    <t>ケネディクス・レジデンシャル投資法人（ＫＤＲ）</t>
  </si>
  <si>
    <t>3278/東証</t>
  </si>
  <si>
    <t>ＫＤＸ代官山レジデンス</t>
  </si>
  <si>
    <t>ＫＤＸ堺筋本町レジデンス</t>
  </si>
  <si>
    <t>ＫＤＸ志村坂上レジデンス</t>
  </si>
  <si>
    <t>ＫＤＸ清水レジデンス</t>
  </si>
  <si>
    <t>ＫＤＸ大伝馬レジデンス</t>
  </si>
  <si>
    <t>神戸メリケンパークオリエンタルホテル</t>
  </si>
  <si>
    <t>アクティビア・プロパティーズ投資法人（ＡＰＩ）</t>
  </si>
  <si>
    <t>3279/東証</t>
  </si>
  <si>
    <t>東急不動産㈱</t>
  </si>
  <si>
    <t>東急不動産アクティビア投信㈱</t>
  </si>
  <si>
    <t>東急プラザ表参道原宿</t>
  </si>
  <si>
    <t>新橋プレイス</t>
  </si>
  <si>
    <t>ＣＯＣＯＥあまがさき（底地）</t>
  </si>
  <si>
    <t>Ａ-ＰＬＡＣＥ恵比寿南</t>
  </si>
  <si>
    <t>東急プラザ赤坂</t>
  </si>
  <si>
    <t>－</t>
  </si>
  <si>
    <t>-</t>
  </si>
  <si>
    <t>オフィス</t>
  </si>
  <si>
    <t>ホテル</t>
  </si>
  <si>
    <t>ｃｏｃｏｔｉ</t>
  </si>
  <si>
    <t>ＯＮビル</t>
  </si>
  <si>
    <t>ＨＥＰファイブ</t>
  </si>
  <si>
    <t>ツイン２１</t>
  </si>
  <si>
    <t>シーフォートスクエア</t>
  </si>
  <si>
    <t>オリナスタワー</t>
  </si>
  <si>
    <t>大手町ファーストスクエア</t>
  </si>
  <si>
    <t>Ｅ・スペースタワー</t>
  </si>
  <si>
    <r>
      <t>Ｎ</t>
    </r>
    <r>
      <rPr>
        <u val="single"/>
        <sz val="10"/>
        <rFont val="ＭＳ Ｐゴシック"/>
        <family val="3"/>
      </rPr>
      <t>ｕ</t>
    </r>
    <r>
      <rPr>
        <sz val="10"/>
        <rFont val="ＭＳ Ｐゴシック"/>
        <family val="3"/>
      </rPr>
      <t xml:space="preserve"> ｃｈａｙａｍａｃｈｉ</t>
    </r>
  </si>
  <si>
    <t>パシフィックロイヤルコートみなとみらい　オーシャンタワー</t>
  </si>
  <si>
    <t>キャナルシティビジネスセンタービル</t>
  </si>
  <si>
    <t>なんばオリエンタルホテル</t>
  </si>
  <si>
    <t>n-OM１</t>
  </si>
  <si>
    <t>クロスゲート</t>
  </si>
  <si>
    <t>ＭＭパークビル</t>
  </si>
  <si>
    <t>ビーコンヒルプラザ</t>
  </si>
  <si>
    <t>ジャパンリアルエステイトアセットマネジメント</t>
  </si>
  <si>
    <t>オリックス・アセットマネジメント</t>
  </si>
  <si>
    <t>プレミア・リート・アドバイザーズ</t>
  </si>
  <si>
    <t>グローバル・アライアンス・リアルティ</t>
  </si>
  <si>
    <t>ジャパン・リート・アドバイザーズ</t>
  </si>
  <si>
    <t>コンソナント・インベストメント・マネジメント㈱</t>
  </si>
  <si>
    <t>ケネディクス・リート・マネジメント㈱</t>
  </si>
  <si>
    <t>いちごリートマネジメント㈱</t>
  </si>
  <si>
    <t>ＡＤインベストメント・マネジメント㈱</t>
  </si>
  <si>
    <t>トップリート・アセットマネジメント㈱</t>
  </si>
  <si>
    <t>ジャパン・ホテル・リート・アドバイザーズ㈱</t>
  </si>
  <si>
    <t>㈱ミカサ・アセット・マネジメン</t>
  </si>
  <si>
    <t>ジャパンエクセレントアセットマネジメント㈱</t>
  </si>
  <si>
    <t>ＭＩＤリートマネジメント㈱</t>
  </si>
  <si>
    <t>ケネディクス・レジデンシャル・パートナーズ㈱</t>
  </si>
  <si>
    <t>オリックス</t>
  </si>
  <si>
    <t>Ｔｈｅ LCP Group LP</t>
  </si>
  <si>
    <t>いちごグループホールディングス㈱</t>
  </si>
  <si>
    <t>スターツアメニティ㈱（66.6％）　スターツコーポレーション㈱（33.3％）</t>
  </si>
  <si>
    <t>ケネディクス㈱</t>
  </si>
  <si>
    <t>　　　　（２０１２年７月４日作成）</t>
  </si>
  <si>
    <t>東京汐留ビルディング</t>
  </si>
  <si>
    <t>銀座ＭＴＲビル</t>
  </si>
  <si>
    <t>―</t>
  </si>
  <si>
    <t>株価（12/07/03終値）</t>
  </si>
  <si>
    <t>１口当基準価格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</si>
</sst>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百&quot;&quot;万&quot;&quot;円&quot;"/>
    <numFmt numFmtId="178" formatCode="#,##0&quot;億&quot;&quot;円&quot;"/>
    <numFmt numFmtId="179" formatCode="#,##0&quot;棟&quot;"/>
    <numFmt numFmtId="180" formatCode="#,##0&quot;口&quot;"/>
    <numFmt numFmtId="181" formatCode="#,##0&quot;件&quot;"/>
  </numFmts>
  <fonts count="47">
    <font>
      <sz val="9"/>
      <name val="ＭＳ Ｐゴシック"/>
      <family val="3"/>
    </font>
    <font>
      <sz val="11"/>
      <color indexed="8"/>
      <name val="ＭＳ Ｐゴシック"/>
      <family val="3"/>
    </font>
    <font>
      <sz val="6"/>
      <name val="ＭＳ Ｐゴシック"/>
      <family val="3"/>
    </font>
    <font>
      <sz val="10.5"/>
      <name val="ＭＳ Ｐゴシック"/>
      <family val="3"/>
    </font>
    <font>
      <sz val="10"/>
      <name val="ＭＳ Ｐゴシック"/>
      <family val="3"/>
    </font>
    <font>
      <b/>
      <sz val="14"/>
      <name val="ＭＳ ゴシック"/>
      <family val="3"/>
    </font>
    <font>
      <sz val="10.5"/>
      <name val="ＭＳ ゴシック"/>
      <family val="3"/>
    </font>
    <font>
      <u val="single"/>
      <sz val="10"/>
      <name val="ＭＳ Ｐゴシック"/>
      <family val="3"/>
    </font>
    <font>
      <i/>
      <sz val="10.5"/>
      <name val="ＭＳ Ｐゴシック"/>
      <family val="3"/>
    </font>
    <font>
      <i/>
      <sz val="9"/>
      <name val="ＭＳ Ｐゴシック"/>
      <family val="3"/>
    </font>
    <font>
      <b/>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HG明朝B"/>
      <family val="1"/>
    </font>
    <font>
      <b/>
      <sz val="16"/>
      <color indexed="8"/>
      <name val="HG明朝B"/>
      <family val="1"/>
    </font>
    <font>
      <b/>
      <sz val="12"/>
      <color indexed="8"/>
      <name val="HG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bottom style="hair"/>
    </border>
    <border>
      <left style="medium"/>
      <right style="hair"/>
      <top style="hair"/>
      <bottom style="hair"/>
    </border>
    <border>
      <left/>
      <right style="hair"/>
      <top style="hair"/>
      <bottom style="hair"/>
    </border>
    <border>
      <left/>
      <right style="hair"/>
      <top/>
      <bottom style="hair"/>
    </border>
    <border>
      <left style="hair"/>
      <right style="medium"/>
      <top/>
      <bottom style="hair"/>
    </border>
    <border>
      <left style="hair"/>
      <right style="medium"/>
      <top style="hair"/>
      <bottom style="hair"/>
    </border>
    <border>
      <left style="medium"/>
      <right/>
      <top/>
      <bottom/>
    </border>
    <border>
      <left style="hair"/>
      <right style="double"/>
      <top style="double"/>
      <bottom style="hair"/>
    </border>
    <border>
      <left style="hair"/>
      <right style="double"/>
      <top style="hair"/>
      <bottom style="hair"/>
    </border>
    <border>
      <left style="hair"/>
      <right style="double"/>
      <top/>
      <bottom style="hair"/>
    </border>
    <border>
      <left style="hair"/>
      <right style="double"/>
      <top style="hair"/>
      <bottom style="thin"/>
    </border>
    <border>
      <left style="hair"/>
      <right style="double"/>
      <top style="thin"/>
      <bottom style="hair"/>
    </border>
    <border>
      <left style="hair"/>
      <right style="double"/>
      <top style="hair"/>
      <bottom style="double"/>
    </border>
    <border>
      <left style="hair"/>
      <right style="double"/>
      <top/>
      <bottom/>
    </border>
    <border>
      <left/>
      <right style="hair"/>
      <top/>
      <bottom/>
    </border>
    <border>
      <left style="hair"/>
      <right style="medium"/>
      <top style="thin"/>
      <bottom style="hair"/>
    </border>
    <border>
      <left style="medium"/>
      <right style="hair"/>
      <top style="thin"/>
      <bottom style="hair"/>
    </border>
    <border>
      <left style="hair"/>
      <right style="double"/>
      <top style="hair"/>
      <bottom/>
    </border>
    <border>
      <left/>
      <right style="medium"/>
      <top/>
      <bottom style="hair"/>
    </border>
    <border>
      <left/>
      <right/>
      <top/>
      <bottom style="medium"/>
    </border>
    <border>
      <left style="hair"/>
      <right/>
      <top style="hair"/>
      <bottom style="hair"/>
    </border>
    <border>
      <left/>
      <right style="medium"/>
      <top style="hair"/>
      <bottom style="hair"/>
    </border>
    <border>
      <left style="medium"/>
      <right/>
      <top style="hair"/>
      <bottom style="hair"/>
    </border>
    <border>
      <left/>
      <right style="double"/>
      <top style="hair"/>
      <bottom style="hair"/>
    </border>
    <border>
      <left style="medium"/>
      <right style="medium"/>
      <top style="hair"/>
      <bottom style="hair"/>
    </border>
    <border>
      <left style="double"/>
      <right style="medium"/>
      <top style="hair"/>
      <bottom style="hair"/>
    </border>
    <border>
      <left/>
      <right/>
      <top style="hair"/>
      <bottom style="double"/>
    </border>
    <border>
      <left/>
      <right style="medium"/>
      <top style="hair"/>
      <bottom style="double"/>
    </border>
    <border>
      <left style="medium"/>
      <right style="hair"/>
      <top style="hair"/>
      <bottom style="medium"/>
    </border>
    <border>
      <left style="hair"/>
      <right style="medium"/>
      <top style="hair"/>
      <bottom style="medium"/>
    </border>
    <border>
      <left/>
      <right style="hair"/>
      <top style="hair"/>
      <bottom/>
    </border>
    <border>
      <left style="hair"/>
      <right style="medium"/>
      <top style="hair"/>
      <bottom/>
    </border>
    <border>
      <left/>
      <right style="hair"/>
      <top style="hair"/>
      <bottom style="double"/>
    </border>
    <border>
      <left style="hair"/>
      <right style="medium"/>
      <top style="hair"/>
      <bottom style="double"/>
    </border>
    <border>
      <left style="medium"/>
      <right style="hair"/>
      <top style="double"/>
      <bottom style="thin"/>
    </border>
    <border>
      <left style="hair"/>
      <right style="medium"/>
      <top style="double"/>
      <bottom style="thin"/>
    </border>
    <border>
      <left/>
      <right/>
      <top/>
      <bottom style="hair"/>
    </border>
    <border>
      <left/>
      <right/>
      <top style="hair"/>
      <bottom style="hair"/>
    </border>
    <border>
      <left style="medium"/>
      <right/>
      <top style="hair"/>
      <bottom style="thin"/>
    </border>
    <border>
      <left/>
      <right style="medium"/>
      <top style="hair"/>
      <bottom style="thin"/>
    </border>
    <border>
      <left/>
      <right style="hair"/>
      <top style="hair"/>
      <bottom style="thin"/>
    </border>
    <border>
      <left style="hair"/>
      <right style="medium"/>
      <top style="hair"/>
      <bottom style="thin"/>
    </border>
    <border>
      <left style="medium"/>
      <right style="medium"/>
      <top style="thin"/>
      <bottom style="thin"/>
    </border>
    <border>
      <left/>
      <right/>
      <top/>
      <bottom style="double"/>
    </border>
    <border>
      <left/>
      <right style="medium"/>
      <top/>
      <bottom style="double"/>
    </border>
    <border>
      <left/>
      <right style="hair"/>
      <top style="double"/>
      <bottom style="hair"/>
    </border>
    <border>
      <left style="hair"/>
      <right style="medium"/>
      <top style="double"/>
      <bottom style="hair"/>
    </border>
    <border>
      <left/>
      <right style="hair"/>
      <top style="medium"/>
      <bottom style="medium"/>
    </border>
    <border>
      <left style="hair"/>
      <right style="medium"/>
      <top style="medium"/>
      <bottom style="medium"/>
    </border>
    <border>
      <left/>
      <right style="hair"/>
      <top style="medium"/>
      <bottom style="hair"/>
    </border>
    <border>
      <left style="hair"/>
      <right style="medium"/>
      <top style="medium"/>
      <bottom style="hair"/>
    </border>
    <border>
      <left/>
      <right/>
      <top style="hair"/>
      <bottom/>
    </border>
    <border>
      <left/>
      <right style="medium"/>
      <top style="hair"/>
      <bottom/>
    </border>
    <border>
      <left style="medium"/>
      <right/>
      <top style="hair"/>
      <bottom/>
    </border>
    <border>
      <left style="medium"/>
      <right/>
      <top style="hair"/>
      <bottom style="double"/>
    </border>
    <border>
      <left/>
      <right style="hair"/>
      <top style="hair"/>
      <bottom style="medium"/>
    </border>
    <border>
      <left style="double"/>
      <right/>
      <top style="hair"/>
      <bottom style="hair"/>
    </border>
    <border>
      <left style="double"/>
      <right style="hair"/>
      <top style="hair"/>
      <bottom style="hair"/>
    </border>
    <border>
      <left style="medium"/>
      <right style="hair"/>
      <top style="hair"/>
      <bottom/>
    </border>
    <border>
      <left style="medium"/>
      <right/>
      <top style="medium"/>
      <bottom style="medium"/>
    </border>
    <border>
      <left/>
      <right style="medium"/>
      <top style="medium"/>
      <bottom style="medium"/>
    </border>
    <border>
      <left style="medium"/>
      <right style="hair"/>
      <top style="double"/>
      <bottom style="hair"/>
    </border>
    <border>
      <left/>
      <right style="hair"/>
      <top style="thin"/>
      <bottom style="hair"/>
    </border>
    <border>
      <left style="medium"/>
      <right style="hair"/>
      <top style="hair"/>
      <bottom style="thin"/>
    </border>
    <border>
      <left style="medium"/>
      <right/>
      <top/>
      <bottom style="double"/>
    </border>
    <border>
      <left style="medium"/>
      <right/>
      <top/>
      <bottom style="hair"/>
    </border>
    <border>
      <left style="medium"/>
      <right style="hair"/>
      <top style="medium"/>
      <bottom style="medium"/>
    </border>
    <border>
      <left style="hair"/>
      <right style="double"/>
      <top style="medium"/>
      <bottom style="medium"/>
    </border>
    <border>
      <left style="hair"/>
      <right/>
      <top style="medium"/>
      <bottom style="medium"/>
    </border>
    <border>
      <left style="medium"/>
      <right style="hair"/>
      <top style="medium"/>
      <bottom style="hair"/>
    </border>
    <border>
      <left style="hair"/>
      <right/>
      <top style="medium"/>
      <bottom style="hair"/>
    </border>
    <border>
      <left style="medium"/>
      <right style="hair"/>
      <top style="hair"/>
      <bottom style="double"/>
    </border>
    <border>
      <left style="double"/>
      <right style="hair"/>
      <top style="hair"/>
      <bottom style="double"/>
    </border>
    <border>
      <left style="hair"/>
      <right style="double"/>
      <top style="double"/>
      <bottom style="thin"/>
    </border>
    <border>
      <left/>
      <right style="hair"/>
      <top style="double"/>
      <bottom style="thin"/>
    </border>
    <border>
      <left style="hair"/>
      <right/>
      <top style="double"/>
      <bottom style="thin"/>
    </border>
    <border>
      <left style="medium"/>
      <right/>
      <top style="double"/>
      <bottom style="thin"/>
    </border>
    <border>
      <left/>
      <right style="medium"/>
      <top style="double"/>
      <bottom style="thin"/>
    </border>
    <border>
      <left style="double"/>
      <right/>
      <top style="hair"/>
      <bottom/>
    </border>
    <border>
      <left style="hair"/>
      <right/>
      <top style="thin"/>
      <bottom style="hair"/>
    </border>
    <border>
      <left style="medium"/>
      <right/>
      <top style="thin"/>
      <bottom style="hair"/>
    </border>
    <border>
      <left/>
      <right style="medium"/>
      <top style="thin"/>
      <bottom style="hair"/>
    </border>
    <border>
      <left style="hair"/>
      <right/>
      <top style="hair"/>
      <bottom style="thin"/>
    </border>
    <border>
      <left style="medium"/>
      <right/>
      <top style="thin"/>
      <bottom style="thin"/>
    </border>
    <border>
      <left/>
      <right style="double"/>
      <top style="thin"/>
      <bottom style="thin"/>
    </border>
    <border>
      <left style="double"/>
      <right style="medium"/>
      <top style="thin"/>
      <bottom style="thin"/>
    </border>
    <border>
      <left/>
      <right/>
      <top style="hair"/>
      <bottom style="thin"/>
    </border>
    <border>
      <left style="hair"/>
      <right/>
      <top/>
      <bottom style="hair"/>
    </border>
    <border>
      <left style="medium"/>
      <right/>
      <top style="hair"/>
      <bottom style="medium"/>
    </border>
    <border>
      <left/>
      <right style="medium"/>
      <top style="hair"/>
      <bottom style="medium"/>
    </border>
    <border>
      <left style="hair"/>
      <right style="double"/>
      <top style="hair"/>
      <bottom style="medium"/>
    </border>
    <border>
      <left style="hair"/>
      <right/>
      <top style="hair"/>
      <bottom style="medium"/>
    </border>
    <border>
      <left style="medium"/>
      <right/>
      <top style="double"/>
      <bottom style="double"/>
    </border>
    <border>
      <left/>
      <right style="medium"/>
      <top style="double"/>
      <bottom style="double"/>
    </border>
    <border>
      <left/>
      <right style="double"/>
      <top style="hair"/>
      <bottom style="double"/>
    </border>
    <border>
      <left style="double"/>
      <right style="hair"/>
      <top style="double"/>
      <bottom style="hair"/>
    </border>
    <border>
      <left style="hair"/>
      <right/>
      <top style="double"/>
      <bottom style="hair"/>
    </border>
    <border>
      <left style="medium"/>
      <right style="hair"/>
      <top style="double"/>
      <bottom/>
    </border>
    <border>
      <left style="medium"/>
      <right style="hair"/>
      <top/>
      <bottom/>
    </border>
    <border>
      <left style="medium"/>
      <right style="hair"/>
      <top/>
      <bottom style="double"/>
    </border>
    <border>
      <left style="double"/>
      <right/>
      <top style="hair"/>
      <bottom style="double"/>
    </border>
    <border>
      <left/>
      <right style="double"/>
      <top/>
      <bottom style="double"/>
    </border>
    <border>
      <left style="hair"/>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3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57" fontId="4" fillId="0" borderId="13" xfId="0" applyNumberFormat="1" applyFont="1" applyBorder="1" applyAlignment="1">
      <alignment vertical="center" wrapText="1"/>
    </xf>
    <xf numFmtId="10" fontId="3" fillId="0" borderId="14" xfId="0" applyNumberFormat="1" applyFont="1" applyBorder="1" applyAlignment="1">
      <alignment vertical="center"/>
    </xf>
    <xf numFmtId="10" fontId="3" fillId="0" borderId="15" xfId="0" applyNumberFormat="1" applyFont="1" applyBorder="1" applyAlignment="1">
      <alignment vertical="center"/>
    </xf>
    <xf numFmtId="57" fontId="4" fillId="0" borderId="10" xfId="0" applyNumberFormat="1" applyFont="1" applyBorder="1" applyAlignment="1">
      <alignment vertical="center" wrapText="1"/>
    </xf>
    <xf numFmtId="57" fontId="3" fillId="0" borderId="11" xfId="0" applyNumberFormat="1" applyFont="1" applyBorder="1" applyAlignment="1">
      <alignment vertical="center" wrapText="1"/>
    </xf>
    <xf numFmtId="57" fontId="3" fillId="0" borderId="10" xfId="0" applyNumberFormat="1" applyFont="1" applyBorder="1" applyAlignment="1">
      <alignment vertical="center" wrapText="1"/>
    </xf>
    <xf numFmtId="0" fontId="3" fillId="0" borderId="16" xfId="0" applyFont="1" applyBorder="1" applyAlignment="1">
      <alignment vertical="center" wrapText="1"/>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18" xfId="0" applyNumberFormat="1" applyFont="1" applyBorder="1" applyAlignment="1">
      <alignment horizontal="center" vertical="center"/>
    </xf>
    <xf numFmtId="177"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0" fontId="4" fillId="0" borderId="11" xfId="0" applyFont="1" applyBorder="1" applyAlignment="1">
      <alignment vertical="center" wrapText="1"/>
    </xf>
    <xf numFmtId="57" fontId="4" fillId="0" borderId="24" xfId="0" applyNumberFormat="1" applyFont="1" applyBorder="1" applyAlignment="1">
      <alignment vertical="center" wrapText="1"/>
    </xf>
    <xf numFmtId="10" fontId="3" fillId="0" borderId="25" xfId="0" applyNumberFormat="1" applyFont="1" applyBorder="1" applyAlignment="1">
      <alignment vertical="center"/>
    </xf>
    <xf numFmtId="57" fontId="4" fillId="0" borderId="26" xfId="0" applyNumberFormat="1" applyFont="1" applyBorder="1" applyAlignment="1">
      <alignment vertical="center" wrapText="1"/>
    </xf>
    <xf numFmtId="0" fontId="4" fillId="0" borderId="11"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176" fontId="3" fillId="0" borderId="22" xfId="0" applyNumberFormat="1" applyFont="1" applyBorder="1" applyAlignment="1">
      <alignment horizontal="center" vertical="center"/>
    </xf>
    <xf numFmtId="176" fontId="3" fillId="0" borderId="27" xfId="0" applyNumberFormat="1" applyFont="1" applyBorder="1" applyAlignment="1">
      <alignment horizontal="center" vertical="center"/>
    </xf>
    <xf numFmtId="10" fontId="3" fillId="0" borderId="28" xfId="0" applyNumberFormat="1" applyFont="1" applyBorder="1" applyAlignment="1">
      <alignment vertical="center"/>
    </xf>
    <xf numFmtId="0" fontId="3" fillId="0" borderId="29" xfId="0" applyFont="1" applyBorder="1" applyAlignment="1">
      <alignment horizontal="right" vertical="center"/>
    </xf>
    <xf numFmtId="0" fontId="3" fillId="0" borderId="29" xfId="0" applyFont="1" applyBorder="1" applyAlignment="1">
      <alignment vertical="center"/>
    </xf>
    <xf numFmtId="0" fontId="3" fillId="0" borderId="0" xfId="0" applyFont="1" applyBorder="1" applyAlignment="1">
      <alignment vertical="center"/>
    </xf>
    <xf numFmtId="176" fontId="3" fillId="0" borderId="19" xfId="0" applyNumberFormat="1" applyFont="1" applyBorder="1" applyAlignment="1">
      <alignment horizontal="center" vertical="center"/>
    </xf>
    <xf numFmtId="10" fontId="3" fillId="0" borderId="30" xfId="0" applyNumberFormat="1" applyFont="1" applyBorder="1" applyAlignment="1">
      <alignment vertical="center"/>
    </xf>
    <xf numFmtId="10" fontId="3" fillId="0" borderId="31" xfId="0" applyNumberFormat="1" applyFont="1" applyBorder="1" applyAlignment="1">
      <alignment vertical="center"/>
    </xf>
    <xf numFmtId="176" fontId="10" fillId="33" borderId="32" xfId="0" applyNumberFormat="1" applyFont="1" applyFill="1" applyBorder="1" applyAlignment="1">
      <alignment horizontal="center" vertical="center"/>
    </xf>
    <xf numFmtId="176" fontId="10" fillId="33" borderId="33" xfId="0" applyNumberFormat="1" applyFont="1" applyFill="1" applyBorder="1" applyAlignment="1">
      <alignment horizontal="center" vertical="center"/>
    </xf>
    <xf numFmtId="176" fontId="3" fillId="33" borderId="34" xfId="0" applyNumberFormat="1" applyFont="1" applyFill="1" applyBorder="1" applyAlignment="1">
      <alignment horizontal="center" vertical="center"/>
    </xf>
    <xf numFmtId="0" fontId="0" fillId="33" borderId="34" xfId="0" applyFont="1" applyFill="1" applyBorder="1" applyAlignment="1">
      <alignment horizontal="center" vertical="center"/>
    </xf>
    <xf numFmtId="176" fontId="3" fillId="33" borderId="35" xfId="0" applyNumberFormat="1" applyFont="1" applyFill="1" applyBorder="1" applyAlignment="1">
      <alignment horizontal="center" vertical="center"/>
    </xf>
    <xf numFmtId="178" fontId="3" fillId="0" borderId="36" xfId="0" applyNumberFormat="1" applyFont="1" applyBorder="1" applyAlignment="1">
      <alignment horizontal="center" vertical="center"/>
    </xf>
    <xf numFmtId="178" fontId="3" fillId="0" borderId="37"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176" fontId="3" fillId="0" borderId="12"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3" fillId="0" borderId="42" xfId="0" applyNumberFormat="1" applyFont="1" applyBorder="1" applyAlignment="1">
      <alignment horizontal="center" vertical="center"/>
    </xf>
    <xf numFmtId="176" fontId="3" fillId="0" borderId="43"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9" fontId="3" fillId="0" borderId="46" xfId="0" applyNumberFormat="1" applyFont="1" applyBorder="1" applyAlignment="1">
      <alignment horizontal="center" vertical="center"/>
    </xf>
    <xf numFmtId="9" fontId="3" fillId="0" borderId="28" xfId="0" applyNumberFormat="1" applyFont="1" applyBorder="1" applyAlignment="1">
      <alignment horizontal="center" vertical="center"/>
    </xf>
    <xf numFmtId="9" fontId="3" fillId="0" borderId="47" xfId="0" applyNumberFormat="1" applyFont="1" applyBorder="1" applyAlignment="1">
      <alignment horizontal="center" vertical="center"/>
    </xf>
    <xf numFmtId="9" fontId="3" fillId="0" borderId="31" xfId="0" applyNumberFormat="1" applyFont="1" applyBorder="1" applyAlignment="1">
      <alignment horizontal="center" vertical="center"/>
    </xf>
    <xf numFmtId="9" fontId="3" fillId="0" borderId="48" xfId="0" applyNumberFormat="1" applyFont="1" applyBorder="1" applyAlignment="1">
      <alignment horizontal="center" vertical="center"/>
    </xf>
    <xf numFmtId="9" fontId="3" fillId="0" borderId="49" xfId="0" applyNumberFormat="1" applyFont="1" applyBorder="1" applyAlignment="1">
      <alignment horizontal="center" vertical="center"/>
    </xf>
    <xf numFmtId="9" fontId="3" fillId="0" borderId="50" xfId="0" applyNumberFormat="1" applyFont="1" applyBorder="1" applyAlignment="1">
      <alignment horizontal="center" vertical="center"/>
    </xf>
    <xf numFmtId="9" fontId="3" fillId="0" borderId="51" xfId="0" applyNumberFormat="1" applyFont="1" applyBorder="1" applyAlignment="1">
      <alignment horizontal="center" vertical="center"/>
    </xf>
    <xf numFmtId="181" fontId="3" fillId="0" borderId="52"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53" xfId="0" applyNumberFormat="1" applyFont="1" applyBorder="1" applyAlignment="1">
      <alignment horizontal="center" vertical="center"/>
    </xf>
    <xf numFmtId="0" fontId="0" fillId="0" borderId="54" xfId="0" applyFont="1" applyBorder="1" applyAlignment="1">
      <alignment horizontal="center" vertical="center"/>
    </xf>
    <xf numFmtId="176" fontId="3" fillId="0" borderId="55" xfId="0" applyNumberFormat="1" applyFont="1" applyBorder="1" applyAlignment="1">
      <alignment horizontal="center" vertical="center"/>
    </xf>
    <xf numFmtId="176" fontId="3" fillId="0" borderId="56"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55" fontId="3" fillId="0" borderId="12" xfId="0" applyNumberFormat="1" applyFont="1" applyBorder="1" applyAlignment="1">
      <alignment horizontal="center" vertical="center"/>
    </xf>
    <xf numFmtId="55" fontId="3" fillId="0" borderId="61" xfId="0" applyNumberFormat="1" applyFont="1" applyBorder="1" applyAlignment="1">
      <alignment horizontal="center" vertical="center"/>
    </xf>
    <xf numFmtId="55" fontId="3" fillId="0" borderId="62" xfId="0" applyNumberFormat="1" applyFont="1" applyBorder="1" applyAlignment="1">
      <alignment horizontal="center" vertical="center"/>
    </xf>
    <xf numFmtId="0" fontId="3" fillId="0" borderId="63" xfId="0" applyFont="1" applyBorder="1" applyAlignment="1">
      <alignment vertical="center"/>
    </xf>
    <xf numFmtId="0" fontId="3" fillId="0" borderId="62" xfId="0" applyFont="1" applyBorder="1" applyAlignment="1">
      <alignment vertical="center"/>
    </xf>
    <xf numFmtId="0" fontId="3" fillId="0" borderId="32" xfId="0" applyFont="1" applyBorder="1" applyAlignment="1">
      <alignment vertical="center"/>
    </xf>
    <xf numFmtId="0" fontId="3" fillId="0" borderId="31" xfId="0" applyFont="1" applyBorder="1" applyAlignment="1">
      <alignment vertical="center"/>
    </xf>
    <xf numFmtId="0" fontId="3" fillId="0" borderId="64" xfId="0" applyFont="1" applyBorder="1" applyAlignment="1">
      <alignment vertical="center"/>
    </xf>
    <xf numFmtId="0" fontId="3" fillId="0" borderId="37" xfId="0" applyFont="1" applyBorder="1" applyAlignment="1">
      <alignment vertical="center"/>
    </xf>
    <xf numFmtId="176" fontId="3" fillId="0" borderId="46" xfId="0" applyNumberFormat="1" applyFont="1" applyBorder="1" applyAlignment="1">
      <alignment horizontal="center" vertical="center"/>
    </xf>
    <xf numFmtId="0" fontId="0" fillId="0" borderId="28" xfId="0" applyFont="1" applyBorder="1" applyAlignment="1">
      <alignment horizontal="center" vertical="center"/>
    </xf>
    <xf numFmtId="176" fontId="3" fillId="0" borderId="47" xfId="0" applyNumberFormat="1" applyFont="1" applyBorder="1" applyAlignment="1">
      <alignment horizontal="center" vertical="center" wrapText="1"/>
    </xf>
    <xf numFmtId="176" fontId="3" fillId="0" borderId="31" xfId="0" applyNumberFormat="1" applyFont="1" applyBorder="1" applyAlignment="1">
      <alignment horizontal="center" vertical="center" wrapText="1"/>
    </xf>
    <xf numFmtId="10" fontId="3" fillId="0" borderId="32" xfId="0" applyNumberFormat="1" applyFont="1" applyBorder="1" applyAlignment="1">
      <alignment horizontal="center" vertical="center"/>
    </xf>
    <xf numFmtId="10" fontId="3" fillId="0" borderId="31"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5"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15" xfId="0" applyNumberFormat="1" applyFont="1" applyBorder="1" applyAlignment="1">
      <alignment horizontal="center" vertical="center"/>
    </xf>
    <xf numFmtId="180" fontId="3" fillId="0" borderId="36" xfId="0" applyNumberFormat="1" applyFont="1" applyBorder="1" applyAlignment="1">
      <alignment horizontal="center" vertical="center"/>
    </xf>
    <xf numFmtId="180" fontId="0" fillId="0" borderId="37" xfId="0" applyNumberFormat="1" applyFont="1" applyBorder="1" applyAlignment="1">
      <alignment horizontal="center" vertical="center"/>
    </xf>
    <xf numFmtId="0" fontId="3" fillId="0" borderId="65" xfId="0" applyFont="1" applyBorder="1" applyAlignment="1">
      <alignment horizontal="center" vertical="center" wrapText="1"/>
    </xf>
    <xf numFmtId="0" fontId="3" fillId="0" borderId="13" xfId="0" applyFont="1" applyBorder="1" applyAlignment="1">
      <alignment horizontal="center" vertical="center" wrapText="1"/>
    </xf>
    <xf numFmtId="176" fontId="3" fillId="0" borderId="66"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30" xfId="0" applyNumberFormat="1" applyFont="1" applyBorder="1" applyAlignment="1">
      <alignment horizontal="center" vertical="center"/>
    </xf>
    <xf numFmtId="9" fontId="3" fillId="0" borderId="12" xfId="0" applyNumberFormat="1" applyFont="1" applyBorder="1" applyAlignment="1">
      <alignment horizontal="center" vertical="center"/>
    </xf>
    <xf numFmtId="9" fontId="3" fillId="0" borderId="15"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3" fillId="0" borderId="68" xfId="0" applyNumberFormat="1"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176" fontId="3" fillId="0" borderId="71" xfId="0" applyNumberFormat="1" applyFont="1" applyBorder="1" applyAlignment="1">
      <alignment horizontal="center" vertical="center"/>
    </xf>
    <xf numFmtId="9" fontId="3" fillId="0" borderId="72" xfId="0" applyNumberFormat="1" applyFont="1" applyBorder="1" applyAlignment="1">
      <alignment horizontal="center" vertical="center"/>
    </xf>
    <xf numFmtId="9" fontId="3" fillId="0" borderId="25" xfId="0" applyNumberFormat="1" applyFont="1" applyBorder="1" applyAlignment="1">
      <alignment horizontal="center" vertical="center"/>
    </xf>
    <xf numFmtId="9" fontId="3" fillId="0" borderId="73" xfId="0" applyNumberFormat="1" applyFont="1" applyBorder="1" applyAlignment="1">
      <alignment horizontal="center" vertical="center"/>
    </xf>
    <xf numFmtId="9" fontId="3" fillId="0" borderId="26" xfId="0" applyNumberFormat="1" applyFont="1" applyBorder="1" applyAlignment="1">
      <alignment horizontal="center" vertical="center"/>
    </xf>
    <xf numFmtId="180" fontId="3" fillId="0" borderId="64" xfId="0" applyNumberFormat="1" applyFont="1" applyBorder="1" applyAlignment="1">
      <alignment horizontal="center" vertical="center"/>
    </xf>
    <xf numFmtId="178" fontId="3" fillId="0" borderId="74" xfId="0" applyNumberFormat="1" applyFont="1" applyBorder="1" applyAlignment="1">
      <alignment horizontal="center" vertical="center"/>
    </xf>
    <xf numFmtId="178" fontId="3" fillId="0" borderId="11"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8" fillId="0" borderId="75" xfId="0" applyNumberFormat="1" applyFont="1" applyBorder="1" applyAlignment="1">
      <alignment horizontal="center" vertical="center"/>
    </xf>
    <xf numFmtId="0" fontId="9" fillId="0" borderId="28"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wrapText="1"/>
    </xf>
    <xf numFmtId="0" fontId="3" fillId="0" borderId="76" xfId="0" applyFont="1" applyBorder="1" applyAlignment="1">
      <alignment horizontal="center" vertical="center" wrapText="1"/>
    </xf>
    <xf numFmtId="176" fontId="3" fillId="0" borderId="32" xfId="0" applyNumberFormat="1" applyFont="1" applyBorder="1" applyAlignment="1">
      <alignment horizontal="center" vertical="center" wrapText="1"/>
    </xf>
    <xf numFmtId="10" fontId="3" fillId="0" borderId="11" xfId="0" applyNumberFormat="1" applyFont="1" applyBorder="1" applyAlignment="1">
      <alignment horizontal="center" vertical="center"/>
    </xf>
    <xf numFmtId="55" fontId="3" fillId="0" borderId="11" xfId="0" applyNumberFormat="1" applyFont="1" applyBorder="1" applyAlignment="1">
      <alignment horizontal="center" vertical="center"/>
    </xf>
    <xf numFmtId="9" fontId="3" fillId="0" borderId="32" xfId="0" applyNumberFormat="1"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79"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80" xfId="0" applyFont="1" applyBorder="1" applyAlignment="1">
      <alignment horizontal="center" vertical="center"/>
    </xf>
    <xf numFmtId="176" fontId="3" fillId="0" borderId="33"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75"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68" xfId="0" applyFont="1" applyBorder="1" applyAlignment="1">
      <alignment horizontal="center" vertical="center"/>
    </xf>
    <xf numFmtId="0" fontId="3" fillId="0" borderId="27" xfId="0" applyFont="1" applyBorder="1" applyAlignment="1">
      <alignment horizontal="center" vertical="center"/>
    </xf>
    <xf numFmtId="10" fontId="4" fillId="0" borderId="11" xfId="0" applyNumberFormat="1" applyFont="1" applyBorder="1" applyAlignment="1">
      <alignment horizontal="center" vertical="center"/>
    </xf>
    <xf numFmtId="10" fontId="4" fillId="0" borderId="18" xfId="0" applyNumberFormat="1" applyFont="1" applyBorder="1" applyAlignment="1">
      <alignment horizontal="center" vertical="center"/>
    </xf>
    <xf numFmtId="10" fontId="3" fillId="0" borderId="30" xfId="0" applyNumberFormat="1" applyFont="1" applyBorder="1" applyAlignment="1">
      <alignment horizontal="center" vertical="center"/>
    </xf>
    <xf numFmtId="55" fontId="3" fillId="0" borderId="63" xfId="0" applyNumberFormat="1" applyFont="1" applyBorder="1" applyAlignment="1">
      <alignment horizontal="center" vertical="center"/>
    </xf>
    <xf numFmtId="55" fontId="3" fillId="0" borderId="68" xfId="0" applyNumberFormat="1" applyFont="1" applyBorder="1" applyAlignment="1">
      <alignment horizontal="center" vertical="center"/>
    </xf>
    <xf numFmtId="0" fontId="3" fillId="0" borderId="41" xfId="0" applyFont="1" applyBorder="1" applyAlignment="1">
      <alignment horizontal="center" vertical="center"/>
    </xf>
    <xf numFmtId="0" fontId="3" fillId="0" borderId="81" xfId="0" applyFont="1" applyBorder="1" applyAlignment="1">
      <alignment horizontal="center" vertical="center"/>
    </xf>
    <xf numFmtId="0" fontId="3" fillId="0" borderId="22" xfId="0" applyFont="1" applyBorder="1" applyAlignment="1">
      <alignment horizontal="center" vertical="center"/>
    </xf>
    <xf numFmtId="55" fontId="3" fillId="0" borderId="82" xfId="0" applyNumberFormat="1" applyFont="1" applyBorder="1" applyAlignment="1">
      <alignment horizontal="center" vertical="center"/>
    </xf>
    <xf numFmtId="0" fontId="3" fillId="0" borderId="43" xfId="0" applyFont="1" applyBorder="1" applyAlignment="1">
      <alignment horizontal="center" vertical="center"/>
    </xf>
    <xf numFmtId="55" fontId="3" fillId="0" borderId="81" xfId="0" applyNumberFormat="1" applyFont="1" applyBorder="1" applyAlignment="1">
      <alignment horizontal="center" vertical="center"/>
    </xf>
    <xf numFmtId="0" fontId="0" fillId="0" borderId="31" xfId="0" applyFont="1" applyBorder="1" applyAlignment="1">
      <alignment horizontal="center" vertical="center"/>
    </xf>
    <xf numFmtId="176" fontId="3" fillId="0" borderId="81" xfId="0" applyNumberFormat="1"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9" fontId="3" fillId="0" borderId="10" xfId="0" applyNumberFormat="1" applyFont="1" applyBorder="1" applyAlignment="1">
      <alignment horizontal="center" vertical="center"/>
    </xf>
    <xf numFmtId="0" fontId="3" fillId="0" borderId="14" xfId="0" applyFont="1" applyBorder="1" applyAlignment="1">
      <alignment horizontal="center" vertical="center"/>
    </xf>
    <xf numFmtId="176" fontId="3" fillId="0" borderId="88" xfId="0" applyNumberFormat="1" applyFont="1" applyBorder="1" applyAlignment="1">
      <alignment horizontal="center" vertical="center"/>
    </xf>
    <xf numFmtId="0" fontId="0" fillId="0" borderId="62" xfId="0" applyFont="1" applyBorder="1" applyAlignment="1">
      <alignment horizontal="center" vertical="center"/>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3" xfId="0" applyFont="1" applyBorder="1" applyAlignment="1">
      <alignment horizontal="center" vertical="center" wrapText="1"/>
    </xf>
    <xf numFmtId="9" fontId="3" fillId="0" borderId="11" xfId="0" applyNumberFormat="1"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9" fontId="3" fillId="0" borderId="89" xfId="0" applyNumberFormat="1" applyFont="1" applyBorder="1" applyAlignment="1">
      <alignment horizontal="center" vertical="center"/>
    </xf>
    <xf numFmtId="9" fontId="3" fillId="0" borderId="90" xfId="0" applyNumberFormat="1" applyFont="1" applyBorder="1" applyAlignment="1">
      <alignment horizontal="center" vertical="center"/>
    </xf>
    <xf numFmtId="9" fontId="3" fillId="0" borderId="91" xfId="0" applyNumberFormat="1" applyFont="1" applyBorder="1" applyAlignment="1">
      <alignment horizontal="center" vertical="center"/>
    </xf>
    <xf numFmtId="0" fontId="3" fillId="0" borderId="92" xfId="0" applyFont="1" applyBorder="1" applyAlignment="1">
      <alignment horizontal="center" vertical="center"/>
    </xf>
    <xf numFmtId="179" fontId="3" fillId="0" borderId="93" xfId="0" applyNumberFormat="1" applyFont="1" applyBorder="1" applyAlignment="1">
      <alignment horizontal="center" vertical="center"/>
    </xf>
    <xf numFmtId="179" fontId="3" fillId="0" borderId="94" xfId="0" applyNumberFormat="1" applyFont="1" applyBorder="1" applyAlignment="1">
      <alignment horizontal="center" vertical="center"/>
    </xf>
    <xf numFmtId="181" fontId="3" fillId="0" borderId="95" xfId="0" applyNumberFormat="1" applyFont="1" applyBorder="1" applyAlignment="1">
      <alignment horizontal="center" vertical="center"/>
    </xf>
    <xf numFmtId="9" fontId="3" fillId="0" borderId="96" xfId="0" applyNumberFormat="1" applyFont="1"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73" xfId="0" applyFont="1" applyBorder="1" applyAlignment="1">
      <alignment horizontal="center" vertical="center" textRotation="255"/>
    </xf>
    <xf numFmtId="9" fontId="3" fillId="0" borderId="13" xfId="0" applyNumberFormat="1" applyFont="1" applyBorder="1" applyAlignment="1" applyProtection="1">
      <alignment horizontal="center" vertical="center"/>
      <protection locked="0"/>
    </xf>
    <xf numFmtId="9" fontId="3" fillId="0" borderId="97" xfId="0" applyNumberFormat="1" applyFont="1" applyBorder="1" applyAlignment="1" applyProtection="1">
      <alignment horizontal="center" vertical="center"/>
      <protection locked="0"/>
    </xf>
    <xf numFmtId="178" fontId="3" fillId="0" borderId="64" xfId="0" applyNumberFormat="1" applyFont="1" applyBorder="1" applyAlignment="1">
      <alignment horizontal="center" vertical="center"/>
    </xf>
    <xf numFmtId="177" fontId="3" fillId="0" borderId="11" xfId="0" applyNumberFormat="1" applyFont="1" applyBorder="1" applyAlignment="1">
      <alignment horizontal="center" vertical="center" wrapText="1"/>
    </xf>
    <xf numFmtId="177" fontId="3" fillId="0" borderId="81" xfId="0" applyNumberFormat="1" applyFont="1" applyBorder="1" applyAlignment="1">
      <alignment horizontal="center" vertical="center" wrapText="1"/>
    </xf>
    <xf numFmtId="178" fontId="3" fillId="0" borderId="32" xfId="0" applyNumberFormat="1" applyFont="1" applyBorder="1" applyAlignment="1">
      <alignment horizontal="center" vertical="center"/>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7" xfId="0" applyFont="1" applyBorder="1" applyAlignment="1">
      <alignment horizontal="center" vertical="center" wrapText="1"/>
    </xf>
    <xf numFmtId="178" fontId="3" fillId="0" borderId="54" xfId="0" applyNumberFormat="1" applyFont="1" applyBorder="1" applyAlignment="1">
      <alignment horizontal="center" vertical="center"/>
    </xf>
    <xf numFmtId="0" fontId="0" fillId="0" borderId="76" xfId="0" applyFont="1" applyBorder="1" applyAlignment="1">
      <alignment horizontal="center" vertical="center" wrapText="1"/>
    </xf>
    <xf numFmtId="0" fontId="0" fillId="0" borderId="58" xfId="0" applyFont="1" applyBorder="1" applyAlignment="1">
      <alignment horizontal="center" vertical="center" wrapText="1"/>
    </xf>
    <xf numFmtId="178" fontId="3" fillId="0" borderId="102" xfId="0" applyNumberFormat="1" applyFont="1" applyBorder="1" applyAlignment="1">
      <alignment horizontal="center" vertical="center"/>
    </xf>
    <xf numFmtId="178" fontId="3" fillId="0" borderId="103" xfId="0" applyNumberFormat="1" applyFont="1" applyBorder="1" applyAlignment="1">
      <alignment horizontal="center" vertical="center"/>
    </xf>
    <xf numFmtId="9" fontId="3" fillId="0" borderId="75" xfId="0" applyNumberFormat="1" applyFont="1" applyBorder="1" applyAlignment="1">
      <alignment horizontal="center" vertical="center"/>
    </xf>
    <xf numFmtId="0" fontId="3" fillId="0" borderId="61" xfId="0" applyFont="1" applyBorder="1" applyAlignment="1">
      <alignment vertical="center"/>
    </xf>
    <xf numFmtId="176" fontId="8" fillId="0" borderId="46" xfId="0" applyNumberFormat="1" applyFont="1" applyBorder="1" applyAlignment="1">
      <alignment horizontal="center" vertical="center"/>
    </xf>
    <xf numFmtId="0" fontId="0" fillId="0" borderId="46" xfId="0" applyFont="1" applyBorder="1" applyAlignment="1">
      <alignment horizontal="center" vertical="center"/>
    </xf>
    <xf numFmtId="176" fontId="8" fillId="0" borderId="28" xfId="0" applyNumberFormat="1" applyFont="1" applyBorder="1" applyAlignment="1">
      <alignment horizontal="center" vertical="center"/>
    </xf>
    <xf numFmtId="178" fontId="3" fillId="0" borderId="33" xfId="0" applyNumberFormat="1" applyFont="1" applyBorder="1" applyAlignment="1">
      <alignment horizontal="center" vertical="center"/>
    </xf>
    <xf numFmtId="178" fontId="3" fillId="0" borderId="30" xfId="0" applyNumberFormat="1" applyFont="1" applyBorder="1" applyAlignment="1">
      <alignment horizontal="center" vertical="center"/>
    </xf>
    <xf numFmtId="0" fontId="0" fillId="0" borderId="104" xfId="0" applyFont="1" applyBorder="1" applyAlignment="1">
      <alignment horizontal="center" vertical="center"/>
    </xf>
    <xf numFmtId="176" fontId="3" fillId="0" borderId="105" xfId="0" applyNumberFormat="1" applyFont="1" applyBorder="1" applyAlignment="1">
      <alignment horizontal="center" vertical="center"/>
    </xf>
    <xf numFmtId="176" fontId="3" fillId="0" borderId="106" xfId="0" applyNumberFormat="1" applyFont="1" applyBorder="1" applyAlignment="1">
      <alignment horizontal="center" vertical="center"/>
    </xf>
    <xf numFmtId="180" fontId="0" fillId="0" borderId="36" xfId="0" applyNumberFormat="1" applyFont="1" applyBorder="1" applyAlignment="1">
      <alignment horizontal="center" vertical="center"/>
    </xf>
    <xf numFmtId="176" fontId="3" fillId="0" borderId="107" xfId="0" applyNumberFormat="1" applyFont="1" applyBorder="1" applyAlignment="1">
      <alignment horizontal="center" vertical="center" textRotation="255"/>
    </xf>
    <xf numFmtId="176" fontId="3" fillId="0" borderId="108" xfId="0" applyNumberFormat="1" applyFont="1" applyBorder="1" applyAlignment="1">
      <alignment horizontal="center" vertical="center" textRotation="255"/>
    </xf>
    <xf numFmtId="176" fontId="3" fillId="0" borderId="109" xfId="0" applyNumberFormat="1" applyFont="1" applyBorder="1" applyAlignment="1">
      <alignment horizontal="center" vertical="center" textRotation="255"/>
    </xf>
    <xf numFmtId="176" fontId="3" fillId="0" borderId="110" xfId="0" applyNumberFormat="1" applyFont="1" applyBorder="1" applyAlignment="1">
      <alignment horizontal="center" vertical="center"/>
    </xf>
    <xf numFmtId="0" fontId="0" fillId="0" borderId="37" xfId="0" applyFont="1" applyBorder="1" applyAlignment="1">
      <alignment horizontal="center" vertical="center"/>
    </xf>
    <xf numFmtId="10" fontId="3" fillId="0" borderId="66" xfId="0" applyNumberFormat="1" applyFont="1" applyBorder="1" applyAlignment="1">
      <alignment horizontal="center" vertical="center"/>
    </xf>
    <xf numFmtId="0" fontId="0" fillId="0" borderId="111" xfId="0" applyFont="1" applyBorder="1" applyAlignment="1">
      <alignment horizontal="center" vertical="center"/>
    </xf>
    <xf numFmtId="0" fontId="0" fillId="0" borderId="53" xfId="0" applyFont="1" applyBorder="1" applyAlignment="1">
      <alignment horizontal="center" vertical="center"/>
    </xf>
    <xf numFmtId="55" fontId="3" fillId="0" borderId="40" xfId="0" applyNumberFormat="1" applyFont="1" applyBorder="1" applyAlignment="1">
      <alignment horizontal="center" vertical="center"/>
    </xf>
    <xf numFmtId="0" fontId="3" fillId="0" borderId="1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485775</xdr:colOff>
      <xdr:row>0</xdr:row>
      <xdr:rowOff>0</xdr:rowOff>
    </xdr:from>
    <xdr:to>
      <xdr:col>26</xdr:col>
      <xdr:colOff>466725</xdr:colOff>
      <xdr:row>0</xdr:row>
      <xdr:rowOff>0</xdr:rowOff>
    </xdr:to>
    <xdr:sp>
      <xdr:nvSpPr>
        <xdr:cNvPr id="1" name="Rectangle 2"/>
        <xdr:cNvSpPr>
          <a:spLocks/>
        </xdr:cNvSpPr>
      </xdr:nvSpPr>
      <xdr:spPr>
        <a:xfrm>
          <a:off x="14859000" y="0"/>
          <a:ext cx="1752600" cy="0"/>
        </a:xfrm>
        <a:prstGeom prst="rect">
          <a:avLst/>
        </a:prstGeom>
        <a:solidFill>
          <a:srgbClr val="FFFFFF"/>
        </a:solidFill>
        <a:ln w="9525" cmpd="sng">
          <a:noFill/>
        </a:ln>
      </xdr:spPr>
      <xdr:txBody>
        <a:bodyPr vertOverflow="clip" wrap="square" lIns="45720" tIns="27432" rIns="0" bIns="27432" anchor="ctr"/>
        <a:p>
          <a:pPr algn="l">
            <a:defRPr/>
          </a:pPr>
          <a:r>
            <a:rPr lang="en-US" cap="none" sz="1800" b="1" i="0" u="none" baseline="0">
              <a:solidFill>
                <a:srgbClr val="000000"/>
              </a:solidFill>
            </a:rPr>
            <a:t>http://www.spc-reit.com</a:t>
          </a:r>
          <a:r>
            <a:rPr lang="en-US" cap="none" sz="1600" b="1" i="0" u="none" baseline="0">
              <a:solidFill>
                <a:srgbClr val="000000"/>
              </a:solidFill>
            </a:rPr>
            <a:t>
</a:t>
          </a:r>
          <a:r>
            <a:rPr lang="en-US" cap="none" sz="1600" b="1" i="0" u="none" baseline="0">
              <a:solidFill>
                <a:srgbClr val="000000"/>
              </a:solidFill>
            </a:rPr>
            <a:t>         </a:t>
          </a:r>
          <a:r>
            <a:rPr lang="en-US" cap="none" sz="1200" b="1" i="0" u="none" baseline="0">
              <a:solidFill>
                <a:srgbClr val="000000"/>
              </a:solidFill>
            </a:rPr>
            <a:t>ビー・アール総研株式会社　</a:t>
          </a:r>
          <a:r>
            <a:rPr lang="en-US" cap="none" sz="1200" b="1" i="0" u="none" baseline="0">
              <a:solidFill>
                <a:srgbClr val="000000"/>
              </a:solidFill>
            </a:rPr>
            <a:t>   </a:t>
          </a:r>
        </a:p>
      </xdr:txBody>
    </xdr:sp>
    <xdr:clientData/>
  </xdr:twoCellAnchor>
  <xdr:twoCellAnchor>
    <xdr:from>
      <xdr:col>23</xdr:col>
      <xdr:colOff>514350</xdr:colOff>
      <xdr:row>0</xdr:row>
      <xdr:rowOff>0</xdr:rowOff>
    </xdr:from>
    <xdr:to>
      <xdr:col>26</xdr:col>
      <xdr:colOff>314325</xdr:colOff>
      <xdr:row>0</xdr:row>
      <xdr:rowOff>0</xdr:rowOff>
    </xdr:to>
    <xdr:sp>
      <xdr:nvSpPr>
        <xdr:cNvPr id="2" name="Rectangle 3"/>
        <xdr:cNvSpPr>
          <a:spLocks/>
        </xdr:cNvSpPr>
      </xdr:nvSpPr>
      <xdr:spPr>
        <a:xfrm>
          <a:off x="14887575" y="0"/>
          <a:ext cx="1571625" cy="0"/>
        </a:xfrm>
        <a:prstGeom prst="rect">
          <a:avLst/>
        </a:prstGeom>
        <a:gradFill rotWithShape="1">
          <a:gsLst>
            <a:gs pos="0">
              <a:srgbClr val="0000FF"/>
            </a:gs>
            <a:gs pos="100000">
              <a:srgbClr val="99CCFF"/>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T63"/>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6" sqref="A16:B16"/>
    </sheetView>
  </sheetViews>
  <sheetFormatPr defaultColWidth="9" defaultRowHeight="11.25"/>
  <cols>
    <col min="1" max="1" width="8.66015625" style="8" customWidth="1"/>
    <col min="2" max="2" width="21.16015625" style="8" customWidth="1"/>
    <col min="3" max="3" width="11.66015625" style="8" customWidth="1"/>
    <col min="4" max="4" width="8.5" style="8" customWidth="1"/>
    <col min="5" max="5" width="12.66015625" style="8" customWidth="1"/>
    <col min="6" max="6" width="9.16015625" style="8" customWidth="1"/>
    <col min="7" max="7" width="11.16015625" style="8" customWidth="1"/>
    <col min="8" max="8" width="10" style="8" customWidth="1"/>
    <col min="9" max="9" width="10.16015625" style="8" customWidth="1"/>
    <col min="10" max="10" width="11.16015625" style="8" customWidth="1"/>
    <col min="11" max="11" width="10.83203125" style="8" customWidth="1"/>
    <col min="12" max="12" width="9.83203125" style="8" customWidth="1"/>
    <col min="13" max="13" width="10.66015625" style="8" customWidth="1"/>
    <col min="14" max="14" width="10.16015625" style="8" customWidth="1"/>
    <col min="15" max="15" width="10.83203125" style="8" customWidth="1"/>
    <col min="16" max="16" width="10.5" style="8" customWidth="1"/>
    <col min="17" max="17" width="10.16015625" style="8" customWidth="1"/>
    <col min="18" max="19" width="10.5" style="8" customWidth="1"/>
    <col min="20" max="22" width="10.66015625" style="8" customWidth="1"/>
    <col min="23" max="23" width="11.16015625" style="8" customWidth="1"/>
    <col min="24" max="24" width="10" style="8" customWidth="1"/>
    <col min="25" max="25" width="11" style="8" customWidth="1"/>
    <col min="26" max="26" width="10" style="8" customWidth="1"/>
    <col min="27" max="27" width="10.66015625" style="8" customWidth="1"/>
    <col min="28" max="28" width="10.16015625" style="8" customWidth="1"/>
    <col min="29" max="29" width="12.83203125" style="8" customWidth="1"/>
    <col min="30" max="30" width="9.16015625" style="8" customWidth="1"/>
    <col min="31" max="31" width="12.83203125" style="8" customWidth="1"/>
    <col min="32" max="32" width="9.16015625" style="8" customWidth="1"/>
    <col min="33" max="33" width="11.66015625" style="8" customWidth="1"/>
    <col min="34" max="34" width="9.16015625" style="8" customWidth="1"/>
    <col min="35" max="35" width="12.83203125" style="8" customWidth="1"/>
    <col min="36" max="36" width="9.16015625" style="8" customWidth="1"/>
    <col min="37" max="37" width="12.83203125" style="8" customWidth="1"/>
    <col min="38" max="38" width="9.16015625" style="8" customWidth="1"/>
    <col min="39" max="39" width="12.83203125" style="8" customWidth="1"/>
    <col min="40" max="40" width="9.16015625" style="8" customWidth="1"/>
    <col min="41" max="41" width="12.83203125" style="8" customWidth="1"/>
    <col min="42" max="42" width="9.16015625" style="8" customWidth="1"/>
    <col min="43" max="43" width="12.83203125" style="8" customWidth="1"/>
    <col min="44" max="44" width="9.16015625" style="8" customWidth="1"/>
    <col min="45" max="45" width="12.83203125" style="8" customWidth="1"/>
    <col min="46" max="46" width="9.16015625" style="8" customWidth="1"/>
    <col min="47" max="47" width="12.83203125" style="8" customWidth="1"/>
    <col min="48" max="48" width="9.16015625" style="8" customWidth="1"/>
    <col min="49" max="49" width="12.83203125" style="8" customWidth="1"/>
    <col min="50" max="50" width="9.16015625" style="8" customWidth="1"/>
    <col min="51" max="51" width="12.83203125" style="8" customWidth="1"/>
    <col min="52" max="52" width="9.16015625" style="8" customWidth="1"/>
    <col min="53" max="53" width="12.83203125" style="8" customWidth="1"/>
    <col min="54" max="54" width="9.16015625" style="8" customWidth="1"/>
    <col min="55" max="55" width="12.83203125" style="8" customWidth="1"/>
    <col min="56" max="56" width="9.16015625" style="8" customWidth="1"/>
    <col min="57" max="57" width="12.83203125" style="8" customWidth="1"/>
    <col min="58" max="58" width="9.16015625" style="8" customWidth="1"/>
    <col min="59" max="59" width="12.83203125" style="8" customWidth="1"/>
    <col min="60" max="60" width="9.16015625" style="8" customWidth="1"/>
    <col min="61" max="61" width="12.83203125" style="8" customWidth="1"/>
    <col min="62" max="62" width="9.16015625" style="8" customWidth="1"/>
    <col min="63" max="63" width="12.83203125" style="8" customWidth="1"/>
    <col min="64" max="64" width="9.16015625" style="8" customWidth="1"/>
    <col min="65" max="65" width="12.83203125" style="8" customWidth="1"/>
    <col min="66" max="66" width="9.16015625" style="8" customWidth="1"/>
    <col min="67" max="67" width="12.83203125" style="8" customWidth="1"/>
    <col min="68" max="68" width="9.16015625" style="8" customWidth="1"/>
    <col min="69" max="69" width="12.83203125" style="8" customWidth="1"/>
    <col min="70" max="70" width="9.16015625" style="8" customWidth="1"/>
    <col min="71" max="71" width="13.16015625" style="8" customWidth="1"/>
    <col min="72" max="72" width="9.16015625" style="8" customWidth="1"/>
    <col min="73" max="16384" width="9" style="8" customWidth="1"/>
  </cols>
  <sheetData>
    <row r="1" spans="1:72" ht="18" thickBot="1">
      <c r="A1" s="5" t="s">
        <v>81</v>
      </c>
      <c r="B1" s="6"/>
      <c r="C1" s="1"/>
      <c r="D1" s="1"/>
      <c r="E1" s="1"/>
      <c r="F1" s="1"/>
      <c r="G1" s="1"/>
      <c r="H1" s="1"/>
      <c r="I1" s="1"/>
      <c r="J1" s="1"/>
      <c r="K1" s="1"/>
      <c r="L1" s="1"/>
      <c r="M1" s="1"/>
      <c r="N1" s="1"/>
      <c r="O1" s="1"/>
      <c r="P1" s="1"/>
      <c r="Q1" s="1"/>
      <c r="R1" s="1"/>
      <c r="S1" s="1"/>
      <c r="T1" s="1"/>
      <c r="U1" s="1"/>
      <c r="V1" s="1"/>
      <c r="W1" s="1"/>
      <c r="X1" s="1"/>
      <c r="Y1" s="36"/>
      <c r="AO1" s="7"/>
      <c r="BO1" s="37"/>
      <c r="BR1" s="37" t="s">
        <v>411</v>
      </c>
      <c r="BS1" s="38"/>
      <c r="BT1" s="38"/>
    </row>
    <row r="2" spans="1:72" ht="39" customHeight="1" thickBot="1">
      <c r="A2" s="130" t="s">
        <v>77</v>
      </c>
      <c r="B2" s="131"/>
      <c r="C2" s="77" t="s">
        <v>49</v>
      </c>
      <c r="D2" s="132"/>
      <c r="E2" s="133" t="s">
        <v>50</v>
      </c>
      <c r="F2" s="78"/>
      <c r="G2" s="133" t="s">
        <v>51</v>
      </c>
      <c r="H2" s="78"/>
      <c r="I2" s="133" t="s">
        <v>52</v>
      </c>
      <c r="J2" s="78"/>
      <c r="K2" s="133" t="s">
        <v>53</v>
      </c>
      <c r="L2" s="78"/>
      <c r="M2" s="133" t="s">
        <v>54</v>
      </c>
      <c r="N2" s="78"/>
      <c r="O2" s="133" t="s">
        <v>96</v>
      </c>
      <c r="P2" s="78"/>
      <c r="Q2" s="133" t="s">
        <v>55</v>
      </c>
      <c r="R2" s="78"/>
      <c r="S2" s="133" t="s">
        <v>56</v>
      </c>
      <c r="T2" s="78"/>
      <c r="U2" s="133" t="s">
        <v>57</v>
      </c>
      <c r="V2" s="78"/>
      <c r="W2" s="133" t="s">
        <v>58</v>
      </c>
      <c r="X2" s="78"/>
      <c r="Y2" s="206" t="s">
        <v>285</v>
      </c>
      <c r="Z2" s="207"/>
      <c r="AA2" s="133" t="s">
        <v>82</v>
      </c>
      <c r="AB2" s="78"/>
      <c r="AC2" s="133" t="s">
        <v>307</v>
      </c>
      <c r="AD2" s="78"/>
      <c r="AE2" s="133" t="s">
        <v>106</v>
      </c>
      <c r="AF2" s="78"/>
      <c r="AG2" s="133" t="s">
        <v>112</v>
      </c>
      <c r="AH2" s="78"/>
      <c r="AI2" s="77" t="s">
        <v>121</v>
      </c>
      <c r="AJ2" s="78"/>
      <c r="AK2" s="77" t="s">
        <v>299</v>
      </c>
      <c r="AL2" s="78"/>
      <c r="AM2" s="77" t="s">
        <v>336</v>
      </c>
      <c r="AN2" s="78"/>
      <c r="AO2" s="77" t="s">
        <v>306</v>
      </c>
      <c r="AP2" s="78"/>
      <c r="AQ2" s="77" t="s">
        <v>135</v>
      </c>
      <c r="AR2" s="78"/>
      <c r="AS2" s="77" t="s">
        <v>139</v>
      </c>
      <c r="AT2" s="78"/>
      <c r="AU2" s="77" t="s">
        <v>142</v>
      </c>
      <c r="AV2" s="78"/>
      <c r="AW2" s="77" t="s">
        <v>154</v>
      </c>
      <c r="AX2" s="78"/>
      <c r="AY2" s="77" t="s">
        <v>339</v>
      </c>
      <c r="AZ2" s="78"/>
      <c r="BA2" s="77" t="s">
        <v>353</v>
      </c>
      <c r="BB2" s="78"/>
      <c r="BC2" s="77" t="s">
        <v>265</v>
      </c>
      <c r="BD2" s="78"/>
      <c r="BE2" s="77" t="s">
        <v>171</v>
      </c>
      <c r="BF2" s="78"/>
      <c r="BG2" s="77" t="s">
        <v>172</v>
      </c>
      <c r="BH2" s="78"/>
      <c r="BI2" s="77" t="s">
        <v>181</v>
      </c>
      <c r="BJ2" s="78"/>
      <c r="BK2" s="77" t="s">
        <v>192</v>
      </c>
      <c r="BL2" s="78"/>
      <c r="BM2" s="115" t="s">
        <v>323</v>
      </c>
      <c r="BN2" s="116"/>
      <c r="BO2" s="77" t="s">
        <v>221</v>
      </c>
      <c r="BP2" s="78"/>
      <c r="BQ2" s="77" t="s">
        <v>354</v>
      </c>
      <c r="BR2" s="78"/>
      <c r="BS2" s="77" t="s">
        <v>362</v>
      </c>
      <c r="BT2" s="78"/>
    </row>
    <row r="3" spans="1:72" ht="12.75">
      <c r="A3" s="142" t="s">
        <v>61</v>
      </c>
      <c r="B3" s="143"/>
      <c r="C3" s="79" t="s">
        <v>59</v>
      </c>
      <c r="D3" s="144"/>
      <c r="E3" s="141" t="s">
        <v>60</v>
      </c>
      <c r="F3" s="80"/>
      <c r="G3" s="141" t="s">
        <v>62</v>
      </c>
      <c r="H3" s="80"/>
      <c r="I3" s="141" t="s">
        <v>63</v>
      </c>
      <c r="J3" s="80"/>
      <c r="K3" s="141" t="s">
        <v>64</v>
      </c>
      <c r="L3" s="80"/>
      <c r="M3" s="141" t="s">
        <v>65</v>
      </c>
      <c r="N3" s="80"/>
      <c r="O3" s="141" t="s">
        <v>66</v>
      </c>
      <c r="P3" s="80"/>
      <c r="Q3" s="141" t="s">
        <v>67</v>
      </c>
      <c r="R3" s="80"/>
      <c r="S3" s="141" t="s">
        <v>68</v>
      </c>
      <c r="T3" s="80"/>
      <c r="U3" s="141" t="s">
        <v>69</v>
      </c>
      <c r="V3" s="80"/>
      <c r="W3" s="141" t="s">
        <v>70</v>
      </c>
      <c r="X3" s="80"/>
      <c r="Y3" s="141" t="s">
        <v>233</v>
      </c>
      <c r="Z3" s="80"/>
      <c r="AA3" s="141" t="s">
        <v>83</v>
      </c>
      <c r="AB3" s="80"/>
      <c r="AC3" s="141" t="s">
        <v>104</v>
      </c>
      <c r="AD3" s="80"/>
      <c r="AE3" s="141" t="s">
        <v>107</v>
      </c>
      <c r="AF3" s="80"/>
      <c r="AG3" s="141" t="s">
        <v>119</v>
      </c>
      <c r="AH3" s="80"/>
      <c r="AI3" s="79" t="s">
        <v>124</v>
      </c>
      <c r="AJ3" s="80"/>
      <c r="AK3" s="79" t="s">
        <v>131</v>
      </c>
      <c r="AL3" s="80"/>
      <c r="AM3" s="79" t="s">
        <v>132</v>
      </c>
      <c r="AN3" s="80"/>
      <c r="AO3" s="79" t="s">
        <v>133</v>
      </c>
      <c r="AP3" s="80"/>
      <c r="AQ3" s="79" t="s">
        <v>136</v>
      </c>
      <c r="AR3" s="80"/>
      <c r="AS3" s="79" t="s">
        <v>286</v>
      </c>
      <c r="AT3" s="80"/>
      <c r="AU3" s="117" t="s">
        <v>308</v>
      </c>
      <c r="AV3" s="118"/>
      <c r="AW3" s="79" t="s">
        <v>148</v>
      </c>
      <c r="AX3" s="80"/>
      <c r="AY3" s="79" t="s">
        <v>155</v>
      </c>
      <c r="AZ3" s="80"/>
      <c r="BA3" s="79" t="s">
        <v>163</v>
      </c>
      <c r="BB3" s="80"/>
      <c r="BC3" s="79" t="s">
        <v>165</v>
      </c>
      <c r="BD3" s="80"/>
      <c r="BE3" s="79" t="s">
        <v>166</v>
      </c>
      <c r="BF3" s="80"/>
      <c r="BG3" s="79" t="s">
        <v>173</v>
      </c>
      <c r="BH3" s="80"/>
      <c r="BI3" s="79" t="s">
        <v>182</v>
      </c>
      <c r="BJ3" s="80"/>
      <c r="BK3" s="79" t="s">
        <v>193</v>
      </c>
      <c r="BL3" s="80"/>
      <c r="BM3" s="79" t="s">
        <v>200</v>
      </c>
      <c r="BN3" s="80"/>
      <c r="BO3" s="79" t="s">
        <v>225</v>
      </c>
      <c r="BP3" s="80"/>
      <c r="BQ3" s="79" t="s">
        <v>355</v>
      </c>
      <c r="BR3" s="80"/>
      <c r="BS3" s="79" t="s">
        <v>363</v>
      </c>
      <c r="BT3" s="80"/>
    </row>
    <row r="4" spans="1:72" ht="12.75">
      <c r="A4" s="139" t="s">
        <v>0</v>
      </c>
      <c r="B4" s="140"/>
      <c r="C4" s="81" t="s">
        <v>29</v>
      </c>
      <c r="D4" s="138"/>
      <c r="E4" s="139" t="s">
        <v>30</v>
      </c>
      <c r="F4" s="82"/>
      <c r="G4" s="139" t="s">
        <v>31</v>
      </c>
      <c r="H4" s="82"/>
      <c r="I4" s="139" t="s">
        <v>31</v>
      </c>
      <c r="J4" s="82"/>
      <c r="K4" s="139" t="s">
        <v>29</v>
      </c>
      <c r="L4" s="82"/>
      <c r="M4" s="139" t="s">
        <v>32</v>
      </c>
      <c r="N4" s="82"/>
      <c r="O4" s="139" t="s">
        <v>33</v>
      </c>
      <c r="P4" s="82"/>
      <c r="Q4" s="139" t="s">
        <v>30</v>
      </c>
      <c r="R4" s="82"/>
      <c r="S4" s="139" t="s">
        <v>32</v>
      </c>
      <c r="T4" s="82"/>
      <c r="U4" s="139" t="s">
        <v>34</v>
      </c>
      <c r="V4" s="82"/>
      <c r="W4" s="139" t="s">
        <v>30</v>
      </c>
      <c r="X4" s="82"/>
      <c r="Y4" s="139" t="s">
        <v>29</v>
      </c>
      <c r="Z4" s="82"/>
      <c r="AA4" s="139" t="s">
        <v>29</v>
      </c>
      <c r="AB4" s="82"/>
      <c r="AC4" s="139" t="s">
        <v>34</v>
      </c>
      <c r="AD4" s="82"/>
      <c r="AE4" s="139" t="s">
        <v>108</v>
      </c>
      <c r="AF4" s="82"/>
      <c r="AG4" s="139" t="s">
        <v>113</v>
      </c>
      <c r="AH4" s="82"/>
      <c r="AI4" s="81" t="s">
        <v>122</v>
      </c>
      <c r="AJ4" s="82"/>
      <c r="AK4" s="81" t="s">
        <v>125</v>
      </c>
      <c r="AL4" s="82"/>
      <c r="AM4" s="81" t="s">
        <v>122</v>
      </c>
      <c r="AN4" s="82"/>
      <c r="AO4" s="81" t="s">
        <v>134</v>
      </c>
      <c r="AP4" s="82"/>
      <c r="AQ4" s="81" t="s">
        <v>134</v>
      </c>
      <c r="AR4" s="82"/>
      <c r="AS4" s="81" t="s">
        <v>287</v>
      </c>
      <c r="AT4" s="82"/>
      <c r="AU4" s="81" t="s">
        <v>122</v>
      </c>
      <c r="AV4" s="82"/>
      <c r="AW4" s="81" t="s">
        <v>122</v>
      </c>
      <c r="AX4" s="82"/>
      <c r="AY4" s="81" t="s">
        <v>113</v>
      </c>
      <c r="AZ4" s="82"/>
      <c r="BA4" s="81" t="s">
        <v>125</v>
      </c>
      <c r="BB4" s="82"/>
      <c r="BC4" s="81" t="s">
        <v>125</v>
      </c>
      <c r="BD4" s="82"/>
      <c r="BE4" s="81" t="s">
        <v>140</v>
      </c>
      <c r="BF4" s="82"/>
      <c r="BG4" s="81" t="s">
        <v>113</v>
      </c>
      <c r="BH4" s="82"/>
      <c r="BI4" s="81" t="s">
        <v>140</v>
      </c>
      <c r="BJ4" s="82"/>
      <c r="BK4" s="81" t="s">
        <v>108</v>
      </c>
      <c r="BL4" s="82"/>
      <c r="BM4" s="81" t="s">
        <v>201</v>
      </c>
      <c r="BN4" s="82"/>
      <c r="BO4" s="81" t="s">
        <v>140</v>
      </c>
      <c r="BP4" s="82"/>
      <c r="BQ4" s="81" t="s">
        <v>108</v>
      </c>
      <c r="BR4" s="82"/>
      <c r="BS4" s="81" t="s">
        <v>201</v>
      </c>
      <c r="BT4" s="82"/>
    </row>
    <row r="5" spans="1:72" ht="12.75">
      <c r="A5" s="139" t="s">
        <v>1</v>
      </c>
      <c r="B5" s="140"/>
      <c r="C5" s="83">
        <v>37144</v>
      </c>
      <c r="D5" s="138"/>
      <c r="E5" s="136">
        <v>37144</v>
      </c>
      <c r="F5" s="82"/>
      <c r="G5" s="136">
        <v>37327</v>
      </c>
      <c r="H5" s="82"/>
      <c r="I5" s="136">
        <v>37419</v>
      </c>
      <c r="J5" s="82"/>
      <c r="K5" s="136">
        <v>37421</v>
      </c>
      <c r="L5" s="82"/>
      <c r="M5" s="136">
        <v>37509</v>
      </c>
      <c r="N5" s="82"/>
      <c r="O5" s="136">
        <v>37874</v>
      </c>
      <c r="P5" s="82"/>
      <c r="Q5" s="136">
        <v>37889</v>
      </c>
      <c r="R5" s="82"/>
      <c r="S5" s="136">
        <v>37959</v>
      </c>
      <c r="T5" s="82"/>
      <c r="U5" s="136">
        <v>37977</v>
      </c>
      <c r="V5" s="82"/>
      <c r="W5" s="136">
        <v>38030</v>
      </c>
      <c r="X5" s="82"/>
      <c r="Y5" s="136">
        <v>38124</v>
      </c>
      <c r="Z5" s="82"/>
      <c r="AA5" s="136">
        <v>38208</v>
      </c>
      <c r="AB5" s="82"/>
      <c r="AC5" s="136">
        <v>38419</v>
      </c>
      <c r="AD5" s="82"/>
      <c r="AE5" s="136">
        <v>38481</v>
      </c>
      <c r="AF5" s="82"/>
      <c r="AG5" s="136">
        <v>38524</v>
      </c>
      <c r="AH5" s="82"/>
      <c r="AI5" s="83">
        <v>38554</v>
      </c>
      <c r="AJ5" s="82"/>
      <c r="AK5" s="83">
        <v>38561</v>
      </c>
      <c r="AL5" s="82"/>
      <c r="AM5" s="83">
        <v>38637</v>
      </c>
      <c r="AN5" s="82"/>
      <c r="AO5" s="83">
        <v>38644</v>
      </c>
      <c r="AP5" s="82"/>
      <c r="AQ5" s="83">
        <v>38651</v>
      </c>
      <c r="AR5" s="82"/>
      <c r="AS5" s="83">
        <v>40239</v>
      </c>
      <c r="AT5" s="82"/>
      <c r="AU5" s="83">
        <v>38686</v>
      </c>
      <c r="AV5" s="82"/>
      <c r="AW5" s="83">
        <v>38777</v>
      </c>
      <c r="AX5" s="82"/>
      <c r="AY5" s="83">
        <v>38798</v>
      </c>
      <c r="AZ5" s="82"/>
      <c r="BA5" s="83">
        <v>38883</v>
      </c>
      <c r="BB5" s="82"/>
      <c r="BC5" s="83">
        <v>38890</v>
      </c>
      <c r="BD5" s="82"/>
      <c r="BE5" s="83">
        <v>38895</v>
      </c>
      <c r="BF5" s="82"/>
      <c r="BG5" s="83">
        <v>38933</v>
      </c>
      <c r="BH5" s="82"/>
      <c r="BI5" s="83">
        <v>38958</v>
      </c>
      <c r="BJ5" s="82"/>
      <c r="BK5" s="83">
        <v>39051</v>
      </c>
      <c r="BL5" s="82"/>
      <c r="BM5" s="83">
        <v>39127</v>
      </c>
      <c r="BN5" s="82"/>
      <c r="BO5" s="83">
        <v>39373</v>
      </c>
      <c r="BP5" s="82"/>
      <c r="BQ5" s="83">
        <v>41025</v>
      </c>
      <c r="BR5" s="82"/>
      <c r="BS5" s="83">
        <v>41073</v>
      </c>
      <c r="BT5" s="82"/>
    </row>
    <row r="6" spans="1:72" ht="12.75">
      <c r="A6" s="139" t="s">
        <v>2</v>
      </c>
      <c r="B6" s="140"/>
      <c r="C6" s="83">
        <v>38182</v>
      </c>
      <c r="D6" s="138"/>
      <c r="E6" s="136">
        <v>37383</v>
      </c>
      <c r="F6" s="82"/>
      <c r="G6" s="136">
        <v>37684</v>
      </c>
      <c r="H6" s="82"/>
      <c r="I6" s="136">
        <v>37882</v>
      </c>
      <c r="J6" s="82"/>
      <c r="K6" s="136">
        <v>37817</v>
      </c>
      <c r="L6" s="82"/>
      <c r="M6" s="136">
        <v>37939</v>
      </c>
      <c r="N6" s="82"/>
      <c r="O6" s="136">
        <v>38201</v>
      </c>
      <c r="P6" s="82"/>
      <c r="Q6" s="136">
        <v>38287</v>
      </c>
      <c r="R6" s="82"/>
      <c r="S6" s="136">
        <v>38125</v>
      </c>
      <c r="T6" s="82"/>
      <c r="U6" s="136">
        <v>38322</v>
      </c>
      <c r="V6" s="82"/>
      <c r="W6" s="136">
        <v>39722</v>
      </c>
      <c r="X6" s="82"/>
      <c r="Y6" s="136">
        <v>38390</v>
      </c>
      <c r="Z6" s="82"/>
      <c r="AA6" s="136">
        <v>39531</v>
      </c>
      <c r="AB6" s="82"/>
      <c r="AC6" s="136">
        <v>38701</v>
      </c>
      <c r="AD6" s="82"/>
      <c r="AE6" s="136">
        <v>38756</v>
      </c>
      <c r="AF6" s="82"/>
      <c r="AG6" s="136">
        <v>38967</v>
      </c>
      <c r="AH6" s="82"/>
      <c r="AI6" s="83">
        <v>38838</v>
      </c>
      <c r="AJ6" s="82"/>
      <c r="AK6" s="83">
        <v>39008</v>
      </c>
      <c r="AL6" s="82"/>
      <c r="AM6" s="81" t="s">
        <v>371</v>
      </c>
      <c r="AN6" s="82"/>
      <c r="AO6" s="83">
        <v>39273</v>
      </c>
      <c r="AP6" s="82"/>
      <c r="AQ6" s="136">
        <v>39254</v>
      </c>
      <c r="AR6" s="82"/>
      <c r="AS6" s="83">
        <v>40352</v>
      </c>
      <c r="AT6" s="82"/>
      <c r="AU6" s="83">
        <v>38838</v>
      </c>
      <c r="AV6" s="82"/>
      <c r="AW6" s="81" t="s">
        <v>371</v>
      </c>
      <c r="AX6" s="82"/>
      <c r="AY6" s="83">
        <v>39143</v>
      </c>
      <c r="AZ6" s="82"/>
      <c r="BA6" s="83">
        <v>40639</v>
      </c>
      <c r="BB6" s="82"/>
      <c r="BC6" s="83">
        <v>39203</v>
      </c>
      <c r="BD6" s="82"/>
      <c r="BE6" s="83">
        <v>39274</v>
      </c>
      <c r="BF6" s="82"/>
      <c r="BG6" s="83">
        <v>40121</v>
      </c>
      <c r="BH6" s="82"/>
      <c r="BI6" s="81" t="s">
        <v>371</v>
      </c>
      <c r="BJ6" s="82"/>
      <c r="BK6" s="83">
        <v>39720</v>
      </c>
      <c r="BL6" s="82"/>
      <c r="BM6" s="83">
        <v>39491</v>
      </c>
      <c r="BN6" s="82"/>
      <c r="BO6" s="83">
        <v>40610</v>
      </c>
      <c r="BP6" s="82"/>
      <c r="BQ6" s="83"/>
      <c r="BR6" s="82"/>
      <c r="BS6" s="83"/>
      <c r="BT6" s="82"/>
    </row>
    <row r="7" spans="1:72" ht="12.75">
      <c r="A7" s="139" t="s">
        <v>3</v>
      </c>
      <c r="B7" s="140"/>
      <c r="C7" s="83">
        <v>38575</v>
      </c>
      <c r="D7" s="138"/>
      <c r="E7" s="136">
        <v>37921</v>
      </c>
      <c r="F7" s="82"/>
      <c r="G7" s="136">
        <v>38048</v>
      </c>
      <c r="H7" s="82"/>
      <c r="I7" s="136">
        <v>38611</v>
      </c>
      <c r="J7" s="82"/>
      <c r="K7" s="136">
        <v>38384</v>
      </c>
      <c r="L7" s="82"/>
      <c r="M7" s="136">
        <v>38504</v>
      </c>
      <c r="N7" s="82"/>
      <c r="O7" s="136">
        <v>38565</v>
      </c>
      <c r="P7" s="82"/>
      <c r="Q7" s="136">
        <v>39192</v>
      </c>
      <c r="R7" s="82"/>
      <c r="S7" s="136">
        <v>38473</v>
      </c>
      <c r="T7" s="82"/>
      <c r="U7" s="136">
        <v>39626</v>
      </c>
      <c r="V7" s="82"/>
      <c r="W7" s="136">
        <v>40329</v>
      </c>
      <c r="X7" s="82"/>
      <c r="Y7" s="136">
        <v>38929</v>
      </c>
      <c r="Z7" s="82"/>
      <c r="AA7" s="136">
        <v>39653</v>
      </c>
      <c r="AB7" s="82"/>
      <c r="AC7" s="136">
        <v>39231</v>
      </c>
      <c r="AD7" s="82"/>
      <c r="AE7" s="136">
        <v>39325</v>
      </c>
      <c r="AF7" s="82"/>
      <c r="AG7" s="136">
        <v>40603</v>
      </c>
      <c r="AH7" s="82"/>
      <c r="AI7" s="83">
        <v>39224</v>
      </c>
      <c r="AJ7" s="82"/>
      <c r="AK7" s="83">
        <v>39379</v>
      </c>
      <c r="AL7" s="82"/>
      <c r="AM7" s="81" t="s">
        <v>371</v>
      </c>
      <c r="AN7" s="82"/>
      <c r="AO7" s="83">
        <v>39603</v>
      </c>
      <c r="AP7" s="82"/>
      <c r="AQ7" s="81" t="s">
        <v>371</v>
      </c>
      <c r="AR7" s="82"/>
      <c r="AS7" s="83">
        <v>40940</v>
      </c>
      <c r="AT7" s="82"/>
      <c r="AU7" s="83">
        <v>39043</v>
      </c>
      <c r="AV7" s="82"/>
      <c r="AW7" s="81" t="s">
        <v>371</v>
      </c>
      <c r="AX7" s="82"/>
      <c r="AY7" s="83">
        <v>40820</v>
      </c>
      <c r="AZ7" s="82"/>
      <c r="BA7" s="81"/>
      <c r="BB7" s="82"/>
      <c r="BC7" s="83">
        <v>39688</v>
      </c>
      <c r="BD7" s="82"/>
      <c r="BE7" s="83">
        <v>40574</v>
      </c>
      <c r="BF7" s="82"/>
      <c r="BG7" s="83">
        <v>40603</v>
      </c>
      <c r="BH7" s="82"/>
      <c r="BI7" s="81" t="s">
        <v>371</v>
      </c>
      <c r="BJ7" s="82"/>
      <c r="BK7" s="83">
        <v>40260</v>
      </c>
      <c r="BL7" s="82"/>
      <c r="BM7" s="83">
        <v>40154</v>
      </c>
      <c r="BN7" s="82"/>
      <c r="BO7" s="83">
        <v>40973</v>
      </c>
      <c r="BP7" s="82"/>
      <c r="BQ7" s="83"/>
      <c r="BR7" s="82"/>
      <c r="BS7" s="83"/>
      <c r="BT7" s="82"/>
    </row>
    <row r="8" spans="1:72" ht="12.75">
      <c r="A8" s="151" t="s">
        <v>103</v>
      </c>
      <c r="B8" s="152"/>
      <c r="C8" s="83">
        <v>38792</v>
      </c>
      <c r="D8" s="138"/>
      <c r="E8" s="156">
        <v>38469</v>
      </c>
      <c r="F8" s="85"/>
      <c r="G8" s="157">
        <v>38420</v>
      </c>
      <c r="H8" s="158"/>
      <c r="I8" s="136">
        <v>39360</v>
      </c>
      <c r="J8" s="82"/>
      <c r="K8" s="136">
        <v>39119</v>
      </c>
      <c r="L8" s="82"/>
      <c r="M8" s="136">
        <v>39412</v>
      </c>
      <c r="N8" s="82"/>
      <c r="O8" s="156" t="s">
        <v>371</v>
      </c>
      <c r="P8" s="85"/>
      <c r="Q8" s="136"/>
      <c r="R8" s="82"/>
      <c r="S8" s="136">
        <v>38862</v>
      </c>
      <c r="T8" s="82"/>
      <c r="U8" s="136">
        <v>40702</v>
      </c>
      <c r="V8" s="82"/>
      <c r="W8" s="156" t="s">
        <v>371</v>
      </c>
      <c r="X8" s="85"/>
      <c r="Y8" s="156" t="s">
        <v>371</v>
      </c>
      <c r="Z8" s="85"/>
      <c r="AA8" s="136">
        <v>40360</v>
      </c>
      <c r="AB8" s="82"/>
      <c r="AC8" s="136">
        <v>40105</v>
      </c>
      <c r="AD8" s="82"/>
      <c r="AE8" s="136">
        <v>40232</v>
      </c>
      <c r="AF8" s="82"/>
      <c r="AG8" s="156" t="s">
        <v>371</v>
      </c>
      <c r="AH8" s="85"/>
      <c r="AI8" s="83">
        <v>40134</v>
      </c>
      <c r="AJ8" s="82"/>
      <c r="AK8" s="83">
        <v>40270</v>
      </c>
      <c r="AL8" s="82"/>
      <c r="AM8" s="84" t="s">
        <v>371</v>
      </c>
      <c r="AN8" s="85"/>
      <c r="AO8" s="84">
        <v>39995</v>
      </c>
      <c r="AP8" s="85"/>
      <c r="AQ8" s="84" t="s">
        <v>371</v>
      </c>
      <c r="AR8" s="85"/>
      <c r="AS8" s="84" t="s">
        <v>371</v>
      </c>
      <c r="AT8" s="85"/>
      <c r="AU8" s="83">
        <v>39412</v>
      </c>
      <c r="AV8" s="82"/>
      <c r="AW8" s="84" t="s">
        <v>371</v>
      </c>
      <c r="AX8" s="85"/>
      <c r="AY8" s="84" t="s">
        <v>371</v>
      </c>
      <c r="AZ8" s="85"/>
      <c r="BA8" s="84" t="s">
        <v>371</v>
      </c>
      <c r="BB8" s="85"/>
      <c r="BC8" s="83">
        <v>40088</v>
      </c>
      <c r="BD8" s="82"/>
      <c r="BE8" s="84" t="s">
        <v>371</v>
      </c>
      <c r="BF8" s="85"/>
      <c r="BG8" s="84" t="s">
        <v>371</v>
      </c>
      <c r="BH8" s="85"/>
      <c r="BI8" s="84" t="s">
        <v>371</v>
      </c>
      <c r="BJ8" s="85"/>
      <c r="BK8" s="84" t="s">
        <v>371</v>
      </c>
      <c r="BL8" s="85"/>
      <c r="BM8" s="83">
        <v>40878</v>
      </c>
      <c r="BN8" s="82"/>
      <c r="BO8" s="84" t="s">
        <v>371</v>
      </c>
      <c r="BP8" s="85"/>
      <c r="BQ8" s="84" t="s">
        <v>371</v>
      </c>
      <c r="BR8" s="85"/>
      <c r="BS8" s="84" t="s">
        <v>371</v>
      </c>
      <c r="BT8" s="85"/>
    </row>
    <row r="9" spans="1:72" ht="12.75">
      <c r="A9" s="151" t="s">
        <v>130</v>
      </c>
      <c r="B9" s="152"/>
      <c r="C9" s="83">
        <v>39482</v>
      </c>
      <c r="D9" s="138"/>
      <c r="E9" s="156">
        <v>39014</v>
      </c>
      <c r="F9" s="85"/>
      <c r="G9" s="157">
        <v>38609</v>
      </c>
      <c r="H9" s="158"/>
      <c r="I9" s="136">
        <v>40689</v>
      </c>
      <c r="J9" s="82"/>
      <c r="K9" s="86"/>
      <c r="L9" s="87"/>
      <c r="M9" s="136">
        <v>40312</v>
      </c>
      <c r="N9" s="82"/>
      <c r="O9" s="86"/>
      <c r="P9" s="87"/>
      <c r="Q9" s="86"/>
      <c r="R9" s="87"/>
      <c r="S9" s="136">
        <v>39229</v>
      </c>
      <c r="T9" s="82"/>
      <c r="U9" s="86"/>
      <c r="V9" s="87"/>
      <c r="W9" s="86"/>
      <c r="X9" s="87"/>
      <c r="Y9" s="86"/>
      <c r="Z9" s="87"/>
      <c r="AA9" s="136">
        <v>41103</v>
      </c>
      <c r="AB9" s="82"/>
      <c r="AC9" s="86"/>
      <c r="AD9" s="87"/>
      <c r="AE9" s="136">
        <v>40420</v>
      </c>
      <c r="AF9" s="82"/>
      <c r="AG9" s="86"/>
      <c r="AH9" s="87"/>
      <c r="AI9" s="83">
        <v>40744</v>
      </c>
      <c r="AJ9" s="82"/>
      <c r="AK9" s="86"/>
      <c r="AL9" s="87"/>
      <c r="AM9" s="86"/>
      <c r="AN9" s="87"/>
      <c r="AO9" s="86"/>
      <c r="AP9" s="87"/>
      <c r="AQ9" s="86"/>
      <c r="AR9" s="87"/>
      <c r="AS9" s="86"/>
      <c r="AT9" s="87"/>
      <c r="AU9" s="86"/>
      <c r="AV9" s="87"/>
      <c r="AW9" s="86"/>
      <c r="AX9" s="87"/>
      <c r="AY9" s="86"/>
      <c r="AZ9" s="87"/>
      <c r="BA9" s="86"/>
      <c r="BB9" s="87"/>
      <c r="BC9" s="83">
        <v>40359</v>
      </c>
      <c r="BD9" s="82"/>
      <c r="BE9" s="86"/>
      <c r="BF9" s="87"/>
      <c r="BG9" s="86"/>
      <c r="BH9" s="87"/>
      <c r="BI9" s="86"/>
      <c r="BJ9" s="87"/>
      <c r="BK9" s="86"/>
      <c r="BL9" s="87"/>
      <c r="BM9" s="86"/>
      <c r="BN9" s="87"/>
      <c r="BO9" s="86"/>
      <c r="BP9" s="87"/>
      <c r="BQ9" s="86"/>
      <c r="BR9" s="87"/>
      <c r="BS9" s="86"/>
      <c r="BT9" s="87"/>
    </row>
    <row r="10" spans="1:72" ht="12.75">
      <c r="A10" s="139" t="s">
        <v>180</v>
      </c>
      <c r="B10" s="140"/>
      <c r="C10" s="83">
        <v>40569</v>
      </c>
      <c r="D10" s="138"/>
      <c r="E10" s="136">
        <v>39524</v>
      </c>
      <c r="F10" s="82"/>
      <c r="G10" s="136">
        <v>38981</v>
      </c>
      <c r="H10" s="82"/>
      <c r="I10" s="88"/>
      <c r="J10" s="89"/>
      <c r="K10" s="88"/>
      <c r="L10" s="89"/>
      <c r="M10" s="136">
        <v>40861</v>
      </c>
      <c r="N10" s="82"/>
      <c r="O10" s="88"/>
      <c r="P10" s="89"/>
      <c r="Q10" s="88"/>
      <c r="R10" s="89"/>
      <c r="S10" s="88"/>
      <c r="T10" s="89"/>
      <c r="U10" s="88"/>
      <c r="V10" s="89"/>
      <c r="W10" s="88"/>
      <c r="X10" s="89"/>
      <c r="Y10" s="88"/>
      <c r="Z10" s="89"/>
      <c r="AA10" s="88"/>
      <c r="AB10" s="89"/>
      <c r="AC10" s="88"/>
      <c r="AD10" s="89"/>
      <c r="AE10" s="88"/>
      <c r="AF10" s="89"/>
      <c r="AG10" s="88"/>
      <c r="AH10" s="89"/>
      <c r="AI10" s="83"/>
      <c r="AJ10" s="82"/>
      <c r="AK10" s="88"/>
      <c r="AL10" s="89"/>
      <c r="AM10" s="88"/>
      <c r="AN10" s="89"/>
      <c r="AO10" s="88"/>
      <c r="AP10" s="89"/>
      <c r="AQ10" s="88"/>
      <c r="AR10" s="89"/>
      <c r="AS10" s="88"/>
      <c r="AT10" s="89"/>
      <c r="AU10" s="88"/>
      <c r="AV10" s="89"/>
      <c r="AW10" s="88"/>
      <c r="AX10" s="89"/>
      <c r="AY10" s="88"/>
      <c r="AZ10" s="89"/>
      <c r="BA10" s="88"/>
      <c r="BB10" s="89"/>
      <c r="BC10" s="88"/>
      <c r="BD10" s="89"/>
      <c r="BE10" s="88"/>
      <c r="BF10" s="89"/>
      <c r="BG10" s="88"/>
      <c r="BH10" s="89"/>
      <c r="BI10" s="88"/>
      <c r="BJ10" s="89"/>
      <c r="BK10" s="88"/>
      <c r="BL10" s="89"/>
      <c r="BM10" s="88"/>
      <c r="BN10" s="89"/>
      <c r="BO10" s="88"/>
      <c r="BP10" s="89"/>
      <c r="BQ10" s="88"/>
      <c r="BR10" s="89"/>
      <c r="BS10" s="88"/>
      <c r="BT10" s="89"/>
    </row>
    <row r="11" spans="1:72" ht="12.75">
      <c r="A11" s="151" t="s">
        <v>278</v>
      </c>
      <c r="B11" s="152"/>
      <c r="C11" s="229">
        <v>40933</v>
      </c>
      <c r="D11" s="230"/>
      <c r="E11" s="157">
        <v>40155</v>
      </c>
      <c r="F11" s="158"/>
      <c r="G11" s="157">
        <v>40435</v>
      </c>
      <c r="H11" s="158"/>
      <c r="I11" s="86"/>
      <c r="J11" s="87"/>
      <c r="K11" s="86"/>
      <c r="L11" s="87"/>
      <c r="M11" s="86"/>
      <c r="N11" s="87"/>
      <c r="O11" s="86"/>
      <c r="P11" s="87"/>
      <c r="Q11" s="86"/>
      <c r="R11" s="87"/>
      <c r="S11" s="86"/>
      <c r="T11" s="87"/>
      <c r="U11" s="86"/>
      <c r="V11" s="87"/>
      <c r="W11" s="86"/>
      <c r="X11" s="87"/>
      <c r="Y11" s="86"/>
      <c r="Z11" s="87"/>
      <c r="AA11" s="86"/>
      <c r="AB11" s="87"/>
      <c r="AC11" s="86"/>
      <c r="AD11" s="87"/>
      <c r="AE11" s="86"/>
      <c r="AF11" s="87"/>
      <c r="AG11" s="86"/>
      <c r="AH11" s="87"/>
      <c r="AI11" s="211"/>
      <c r="AJ11" s="87"/>
      <c r="AK11" s="86"/>
      <c r="AL11" s="87"/>
      <c r="AM11" s="86"/>
      <c r="AN11" s="87"/>
      <c r="AO11" s="86"/>
      <c r="AP11" s="87"/>
      <c r="AQ11" s="86"/>
      <c r="AR11" s="87"/>
      <c r="AS11" s="86"/>
      <c r="AT11" s="87"/>
      <c r="AU11" s="86"/>
      <c r="AV11" s="87"/>
      <c r="AW11" s="86"/>
      <c r="AX11" s="87"/>
      <c r="AY11" s="86"/>
      <c r="AZ11" s="87"/>
      <c r="BA11" s="86"/>
      <c r="BB11" s="87"/>
      <c r="BC11" s="86"/>
      <c r="BD11" s="87"/>
      <c r="BE11" s="86"/>
      <c r="BF11" s="87"/>
      <c r="BG11" s="86"/>
      <c r="BH11" s="87"/>
      <c r="BI11" s="86"/>
      <c r="BJ11" s="87"/>
      <c r="BK11" s="86"/>
      <c r="BL11" s="87"/>
      <c r="BM11" s="86"/>
      <c r="BN11" s="87"/>
      <c r="BO11" s="86"/>
      <c r="BP11" s="87"/>
      <c r="BQ11" s="86"/>
      <c r="BR11" s="87"/>
      <c r="BS11" s="86"/>
      <c r="BT11" s="87"/>
    </row>
    <row r="12" spans="1:72" ht="13.5" thickBot="1">
      <c r="A12" s="159" t="s">
        <v>344</v>
      </c>
      <c r="B12" s="160"/>
      <c r="C12" s="161"/>
      <c r="D12" s="162"/>
      <c r="E12" s="163">
        <v>40967</v>
      </c>
      <c r="F12" s="162"/>
      <c r="G12" s="163"/>
      <c r="H12" s="162"/>
      <c r="I12" s="90"/>
      <c r="J12" s="91"/>
      <c r="K12" s="90"/>
      <c r="L12" s="91"/>
      <c r="M12" s="90"/>
      <c r="N12" s="91"/>
      <c r="O12" s="90"/>
      <c r="P12" s="91"/>
      <c r="Q12" s="90"/>
      <c r="R12" s="91"/>
      <c r="S12" s="90"/>
      <c r="T12" s="91"/>
      <c r="U12" s="90"/>
      <c r="V12" s="91"/>
      <c r="W12" s="90"/>
      <c r="X12" s="91"/>
      <c r="Y12" s="90"/>
      <c r="Z12" s="91"/>
      <c r="AA12" s="90"/>
      <c r="AB12" s="91"/>
      <c r="AC12" s="90"/>
      <c r="AD12" s="91"/>
      <c r="AE12" s="90"/>
      <c r="AF12" s="91"/>
      <c r="AG12" s="90"/>
      <c r="AH12" s="91"/>
      <c r="AI12" s="90"/>
      <c r="AJ12" s="91"/>
      <c r="AK12" s="90"/>
      <c r="AL12" s="91"/>
      <c r="AM12" s="90"/>
      <c r="AN12" s="91"/>
      <c r="AO12" s="90"/>
      <c r="AP12" s="91"/>
      <c r="AQ12" s="90"/>
      <c r="AR12" s="91"/>
      <c r="AS12" s="90"/>
      <c r="AT12" s="91"/>
      <c r="AU12" s="90"/>
      <c r="AV12" s="91"/>
      <c r="AW12" s="90"/>
      <c r="AX12" s="91"/>
      <c r="AY12" s="90"/>
      <c r="AZ12" s="91"/>
      <c r="BA12" s="90"/>
      <c r="BB12" s="91"/>
      <c r="BC12" s="90"/>
      <c r="BD12" s="91"/>
      <c r="BE12" s="90"/>
      <c r="BF12" s="91"/>
      <c r="BG12" s="90"/>
      <c r="BH12" s="91"/>
      <c r="BI12" s="90"/>
      <c r="BJ12" s="91"/>
      <c r="BK12" s="90"/>
      <c r="BL12" s="91"/>
      <c r="BM12" s="90"/>
      <c r="BN12" s="91"/>
      <c r="BO12" s="90"/>
      <c r="BP12" s="91"/>
      <c r="BQ12" s="90"/>
      <c r="BR12" s="91"/>
      <c r="BS12" s="90"/>
      <c r="BT12" s="91"/>
    </row>
    <row r="13" spans="1:72" ht="12.75" customHeight="1" thickTop="1">
      <c r="A13" s="149" t="s">
        <v>78</v>
      </c>
      <c r="B13" s="150"/>
      <c r="C13" s="92">
        <v>15100</v>
      </c>
      <c r="D13" s="213"/>
      <c r="E13" s="147">
        <v>15700</v>
      </c>
      <c r="F13" s="148"/>
      <c r="G13" s="147">
        <v>3735</v>
      </c>
      <c r="H13" s="148"/>
      <c r="I13" s="147">
        <v>10500</v>
      </c>
      <c r="J13" s="148"/>
      <c r="K13" s="128">
        <v>6400</v>
      </c>
      <c r="L13" s="214"/>
      <c r="M13" s="147">
        <v>10030</v>
      </c>
      <c r="N13" s="148"/>
      <c r="O13" s="147">
        <v>11000</v>
      </c>
      <c r="P13" s="148"/>
      <c r="Q13" s="147">
        <v>12000</v>
      </c>
      <c r="R13" s="148"/>
      <c r="S13" s="147">
        <v>12300</v>
      </c>
      <c r="T13" s="148"/>
      <c r="U13" s="147">
        <v>2750</v>
      </c>
      <c r="V13" s="148"/>
      <c r="W13" s="147">
        <v>18800</v>
      </c>
      <c r="X13" s="148"/>
      <c r="Y13" s="128">
        <v>200</v>
      </c>
      <c r="Z13" s="129"/>
      <c r="AA13" s="147">
        <v>18000</v>
      </c>
      <c r="AB13" s="93"/>
      <c r="AC13" s="128">
        <v>1550</v>
      </c>
      <c r="AD13" s="129"/>
      <c r="AE13" s="147">
        <v>16700</v>
      </c>
      <c r="AF13" s="93"/>
      <c r="AG13" s="147">
        <v>16000</v>
      </c>
      <c r="AH13" s="93"/>
      <c r="AI13" s="92">
        <v>9400</v>
      </c>
      <c r="AJ13" s="93"/>
      <c r="AK13" s="92">
        <v>10150</v>
      </c>
      <c r="AL13" s="93"/>
      <c r="AM13" s="92">
        <v>1260</v>
      </c>
      <c r="AN13" s="93"/>
      <c r="AO13" s="92">
        <v>5350</v>
      </c>
      <c r="AP13" s="93"/>
      <c r="AQ13" s="212">
        <v>12000</v>
      </c>
      <c r="AR13" s="129"/>
      <c r="AS13" s="92">
        <v>4500</v>
      </c>
      <c r="AT13" s="93"/>
      <c r="AU13" s="92">
        <v>3900</v>
      </c>
      <c r="AV13" s="93"/>
      <c r="AW13" s="92">
        <v>12400</v>
      </c>
      <c r="AX13" s="93"/>
      <c r="AY13" s="92">
        <v>16100</v>
      </c>
      <c r="AZ13" s="93"/>
      <c r="BA13" s="92">
        <v>1341</v>
      </c>
      <c r="BB13" s="93"/>
      <c r="BC13" s="92">
        <v>1220</v>
      </c>
      <c r="BD13" s="93"/>
      <c r="BE13" s="92">
        <v>12200</v>
      </c>
      <c r="BF13" s="93"/>
      <c r="BG13" s="92">
        <v>13800</v>
      </c>
      <c r="BH13" s="93"/>
      <c r="BI13" s="92">
        <v>7160</v>
      </c>
      <c r="BJ13" s="93"/>
      <c r="BK13" s="92">
        <v>8700</v>
      </c>
      <c r="BL13" s="93"/>
      <c r="BM13" s="92">
        <v>12195</v>
      </c>
      <c r="BN13" s="93"/>
      <c r="BO13" s="92">
        <v>13760</v>
      </c>
      <c r="BP13" s="93"/>
      <c r="BQ13" s="92">
        <v>3236</v>
      </c>
      <c r="BR13" s="93"/>
      <c r="BS13" s="92">
        <v>12296</v>
      </c>
      <c r="BT13" s="93"/>
    </row>
    <row r="14" spans="1:72" ht="12.75" customHeight="1">
      <c r="A14" s="127" t="s">
        <v>415</v>
      </c>
      <c r="B14" s="145"/>
      <c r="C14" s="146">
        <v>771000</v>
      </c>
      <c r="D14" s="146"/>
      <c r="E14" s="127">
        <v>743000</v>
      </c>
      <c r="F14" s="107"/>
      <c r="G14" s="127">
        <v>128800</v>
      </c>
      <c r="H14" s="107"/>
      <c r="I14" s="127">
        <v>357500</v>
      </c>
      <c r="J14" s="107"/>
      <c r="K14" s="127">
        <v>222900</v>
      </c>
      <c r="L14" s="107"/>
      <c r="M14" s="127">
        <v>282900</v>
      </c>
      <c r="N14" s="107"/>
      <c r="O14" s="127">
        <v>403500</v>
      </c>
      <c r="P14" s="107"/>
      <c r="Q14" s="127">
        <v>509000</v>
      </c>
      <c r="R14" s="107"/>
      <c r="S14" s="127">
        <v>452000</v>
      </c>
      <c r="T14" s="107"/>
      <c r="U14" s="127">
        <v>87200</v>
      </c>
      <c r="V14" s="107"/>
      <c r="W14" s="127">
        <v>693000</v>
      </c>
      <c r="X14" s="107"/>
      <c r="Y14" s="127">
        <v>63400</v>
      </c>
      <c r="Z14" s="107"/>
      <c r="AA14" s="134">
        <v>648000</v>
      </c>
      <c r="AB14" s="95"/>
      <c r="AC14" s="134">
        <v>46550</v>
      </c>
      <c r="AD14" s="95"/>
      <c r="AE14" s="134">
        <v>712000</v>
      </c>
      <c r="AF14" s="95"/>
      <c r="AG14" s="134">
        <v>565000</v>
      </c>
      <c r="AH14" s="95"/>
      <c r="AI14" s="94">
        <v>261400</v>
      </c>
      <c r="AJ14" s="95"/>
      <c r="AK14" s="134">
        <v>342500</v>
      </c>
      <c r="AL14" s="95"/>
      <c r="AM14" s="94">
        <v>37550</v>
      </c>
      <c r="AN14" s="95"/>
      <c r="AO14" s="94">
        <v>212000</v>
      </c>
      <c r="AP14" s="95"/>
      <c r="AQ14" s="94">
        <v>368500</v>
      </c>
      <c r="AR14" s="95"/>
      <c r="AS14" s="94">
        <v>155000</v>
      </c>
      <c r="AT14" s="95"/>
      <c r="AU14" s="94">
        <v>112800</v>
      </c>
      <c r="AV14" s="95"/>
      <c r="AW14" s="94">
        <v>450500</v>
      </c>
      <c r="AX14" s="95"/>
      <c r="AY14" s="94">
        <v>559000</v>
      </c>
      <c r="AZ14" s="95"/>
      <c r="BA14" s="94">
        <v>21200</v>
      </c>
      <c r="BB14" s="95"/>
      <c r="BC14" s="94">
        <v>38650</v>
      </c>
      <c r="BD14" s="95"/>
      <c r="BE14" s="94">
        <v>403500</v>
      </c>
      <c r="BF14" s="95"/>
      <c r="BG14" s="94">
        <v>529000</v>
      </c>
      <c r="BH14" s="95"/>
      <c r="BI14" s="94">
        <v>203500</v>
      </c>
      <c r="BJ14" s="95"/>
      <c r="BK14" s="94">
        <v>351500</v>
      </c>
      <c r="BL14" s="95"/>
      <c r="BM14" s="94">
        <v>406500</v>
      </c>
      <c r="BN14" s="95"/>
      <c r="BO14" s="94">
        <v>522000</v>
      </c>
      <c r="BP14" s="95"/>
      <c r="BQ14" s="94">
        <v>179000</v>
      </c>
      <c r="BR14" s="95"/>
      <c r="BS14" s="94">
        <v>457000</v>
      </c>
      <c r="BT14" s="95"/>
    </row>
    <row r="15" spans="1:72" ht="12.75" customHeight="1">
      <c r="A15" s="127" t="s">
        <v>311</v>
      </c>
      <c r="B15" s="145"/>
      <c r="C15" s="226">
        <f>C14/500000</f>
        <v>1.542</v>
      </c>
      <c r="D15" s="97"/>
      <c r="E15" s="96">
        <f>E14/500000</f>
        <v>1.486</v>
      </c>
      <c r="F15" s="97"/>
      <c r="G15" s="96">
        <f>G14/(500000/4)</f>
        <v>1.0304</v>
      </c>
      <c r="H15" s="97"/>
      <c r="I15" s="96">
        <f>I14/500000</f>
        <v>0.715</v>
      </c>
      <c r="J15" s="97"/>
      <c r="K15" s="96">
        <f>K14/200000</f>
        <v>1.1145</v>
      </c>
      <c r="L15" s="97"/>
      <c r="M15" s="96">
        <f>M14/500000</f>
        <v>0.5658</v>
      </c>
      <c r="N15" s="97"/>
      <c r="O15" s="96">
        <f>O14/500000</f>
        <v>0.807</v>
      </c>
      <c r="P15" s="97"/>
      <c r="Q15" s="96">
        <f>Q14/500000</f>
        <v>1.018</v>
      </c>
      <c r="R15" s="97"/>
      <c r="S15" s="96">
        <f>S14/500000</f>
        <v>0.904</v>
      </c>
      <c r="T15" s="97"/>
      <c r="U15" s="96">
        <f>U14/(500000/6)</f>
        <v>1.0464</v>
      </c>
      <c r="V15" s="97"/>
      <c r="W15" s="96">
        <f>W14/500000</f>
        <v>1.386</v>
      </c>
      <c r="X15" s="97"/>
      <c r="Y15" s="96">
        <f>Y14/(400000/5)</f>
        <v>0.7925</v>
      </c>
      <c r="Z15" s="97"/>
      <c r="AA15" s="96">
        <f>AA14/500000</f>
        <v>1.296</v>
      </c>
      <c r="AB15" s="97"/>
      <c r="AC15" s="96">
        <f>AC14/(500000/4)</f>
        <v>0.3724</v>
      </c>
      <c r="AD15" s="97"/>
      <c r="AE15" s="96">
        <f>AE14/500000</f>
        <v>1.424</v>
      </c>
      <c r="AF15" s="97"/>
      <c r="AG15" s="96">
        <f>AG14/500000</f>
        <v>1.13</v>
      </c>
      <c r="AH15" s="97"/>
      <c r="AI15" s="96">
        <f>AI14/500000</f>
        <v>0.5228</v>
      </c>
      <c r="AJ15" s="97"/>
      <c r="AK15" s="96">
        <f>AK14/500000</f>
        <v>0.685</v>
      </c>
      <c r="AL15" s="97"/>
      <c r="AM15" s="96">
        <f>AM14/(500000/7)</f>
        <v>0.5257</v>
      </c>
      <c r="AN15" s="97"/>
      <c r="AO15" s="96">
        <f>AO14/500000</f>
        <v>0.424</v>
      </c>
      <c r="AP15" s="97"/>
      <c r="AQ15" s="96">
        <f>AQ14/500000</f>
        <v>0.737</v>
      </c>
      <c r="AR15" s="97"/>
      <c r="AS15" s="96">
        <f>AS14/(500000/3)</f>
        <v>0.93</v>
      </c>
      <c r="AT15" s="97"/>
      <c r="AU15" s="96">
        <f>AU14/200000</f>
        <v>0.564</v>
      </c>
      <c r="AV15" s="97"/>
      <c r="AW15" s="96">
        <f>AW14/500000</f>
        <v>0.901</v>
      </c>
      <c r="AX15" s="97"/>
      <c r="AY15" s="96">
        <f>AY14/500000</f>
        <v>1.118</v>
      </c>
      <c r="AZ15" s="97"/>
      <c r="BA15" s="96">
        <f>BA14/(500000/12)</f>
        <v>0.5088</v>
      </c>
      <c r="BB15" s="97"/>
      <c r="BC15" s="96">
        <f>BC14/(500000/4)</f>
        <v>0.3092</v>
      </c>
      <c r="BD15" s="97"/>
      <c r="BE15" s="96">
        <f>BE14/500000</f>
        <v>0.807</v>
      </c>
      <c r="BF15" s="97"/>
      <c r="BG15" s="96">
        <f>BG14/500000</f>
        <v>1.058</v>
      </c>
      <c r="BH15" s="97"/>
      <c r="BI15" s="96">
        <f>BI14/500000</f>
        <v>0.407</v>
      </c>
      <c r="BJ15" s="97"/>
      <c r="BK15" s="96">
        <f>BK14/500000</f>
        <v>0.703</v>
      </c>
      <c r="BL15" s="97"/>
      <c r="BM15" s="96">
        <f>BM14/600000</f>
        <v>0.6775</v>
      </c>
      <c r="BN15" s="97"/>
      <c r="BO15" s="96">
        <f>BO14/500000</f>
        <v>1.044</v>
      </c>
      <c r="BP15" s="97"/>
      <c r="BQ15" s="96">
        <f>BQ14/200000</f>
        <v>0.895</v>
      </c>
      <c r="BR15" s="97"/>
      <c r="BS15" s="96">
        <f>BS14/500000</f>
        <v>0.914</v>
      </c>
      <c r="BT15" s="97"/>
    </row>
    <row r="16" spans="1:72" ht="12.75" customHeight="1">
      <c r="A16" s="42" t="s">
        <v>416</v>
      </c>
      <c r="B16" s="43"/>
      <c r="C16" s="46">
        <v>500000</v>
      </c>
      <c r="D16" s="45"/>
      <c r="E16" s="44">
        <v>500000</v>
      </c>
      <c r="F16" s="45"/>
      <c r="G16" s="44">
        <v>125000</v>
      </c>
      <c r="H16" s="45"/>
      <c r="I16" s="44">
        <v>500000</v>
      </c>
      <c r="J16" s="45"/>
      <c r="K16" s="44">
        <v>200000</v>
      </c>
      <c r="L16" s="45"/>
      <c r="M16" s="44">
        <v>500000</v>
      </c>
      <c r="N16" s="45"/>
      <c r="O16" s="44">
        <v>500000</v>
      </c>
      <c r="P16" s="45"/>
      <c r="Q16" s="44">
        <v>500000</v>
      </c>
      <c r="R16" s="45"/>
      <c r="S16" s="44">
        <v>500000</v>
      </c>
      <c r="T16" s="45"/>
      <c r="U16" s="44">
        <v>83333</v>
      </c>
      <c r="V16" s="45"/>
      <c r="W16" s="44">
        <v>500000</v>
      </c>
      <c r="X16" s="45"/>
      <c r="Y16" s="44">
        <v>80000</v>
      </c>
      <c r="Z16" s="45"/>
      <c r="AA16" s="44">
        <v>500000</v>
      </c>
      <c r="AB16" s="45"/>
      <c r="AC16" s="44">
        <v>125000</v>
      </c>
      <c r="AD16" s="45"/>
      <c r="AE16" s="44">
        <v>500000</v>
      </c>
      <c r="AF16" s="45"/>
      <c r="AG16" s="44">
        <v>500000</v>
      </c>
      <c r="AH16" s="45"/>
      <c r="AI16" s="44">
        <v>500000</v>
      </c>
      <c r="AJ16" s="45"/>
      <c r="AK16" s="44">
        <v>500000</v>
      </c>
      <c r="AL16" s="45"/>
      <c r="AM16" s="44">
        <v>71429</v>
      </c>
      <c r="AN16" s="45"/>
      <c r="AO16" s="44">
        <v>500000</v>
      </c>
      <c r="AP16" s="45"/>
      <c r="AQ16" s="44">
        <v>500000</v>
      </c>
      <c r="AR16" s="45"/>
      <c r="AS16" s="44">
        <v>166667</v>
      </c>
      <c r="AT16" s="45"/>
      <c r="AU16" s="44">
        <v>200000</v>
      </c>
      <c r="AV16" s="45"/>
      <c r="AW16" s="44">
        <v>500000</v>
      </c>
      <c r="AX16" s="45"/>
      <c r="AY16" s="44">
        <v>500000</v>
      </c>
      <c r="AZ16" s="45"/>
      <c r="BA16" s="44">
        <v>41667</v>
      </c>
      <c r="BB16" s="45"/>
      <c r="BC16" s="44">
        <v>125000</v>
      </c>
      <c r="BD16" s="45"/>
      <c r="BE16" s="44">
        <v>500000</v>
      </c>
      <c r="BF16" s="45"/>
      <c r="BG16" s="44">
        <v>500000</v>
      </c>
      <c r="BH16" s="45"/>
      <c r="BI16" s="44">
        <v>500000</v>
      </c>
      <c r="BJ16" s="45"/>
      <c r="BK16" s="44">
        <v>500000</v>
      </c>
      <c r="BL16" s="45"/>
      <c r="BM16" s="44">
        <v>600000</v>
      </c>
      <c r="BN16" s="45"/>
      <c r="BO16" s="44">
        <v>500000</v>
      </c>
      <c r="BP16" s="45"/>
      <c r="BQ16" s="44">
        <v>200000</v>
      </c>
      <c r="BR16" s="45"/>
      <c r="BS16" s="44">
        <v>500000</v>
      </c>
      <c r="BT16" s="45"/>
    </row>
    <row r="17" spans="1:72" ht="12.75">
      <c r="A17" s="153" t="s">
        <v>215</v>
      </c>
      <c r="B17" s="154"/>
      <c r="C17" s="98">
        <f>C13/C14*2</f>
        <v>0.039169909208819714</v>
      </c>
      <c r="D17" s="155"/>
      <c r="E17" s="135">
        <f>E13/E14*2</f>
        <v>0.04226110363391655</v>
      </c>
      <c r="F17" s="99"/>
      <c r="G17" s="135">
        <f>G13/G14*2</f>
        <v>0.05799689440993789</v>
      </c>
      <c r="H17" s="99"/>
      <c r="I17" s="135">
        <f>I13/I14*2</f>
        <v>0.05874125874125874</v>
      </c>
      <c r="J17" s="99"/>
      <c r="K17" s="135">
        <f>K13/K14*2</f>
        <v>0.057424854194706144</v>
      </c>
      <c r="L17" s="99"/>
      <c r="M17" s="135">
        <f>M13/M14*2</f>
        <v>0.07090844821491693</v>
      </c>
      <c r="N17" s="99"/>
      <c r="O17" s="135">
        <f>O13/O14*2</f>
        <v>0.05452292441140025</v>
      </c>
      <c r="P17" s="99"/>
      <c r="Q17" s="135">
        <f>Q13/Q14*2</f>
        <v>0.047151277013752456</v>
      </c>
      <c r="R17" s="99"/>
      <c r="S17" s="135">
        <f>S13/S14*2</f>
        <v>0.05442477876106195</v>
      </c>
      <c r="T17" s="99"/>
      <c r="U17" s="135">
        <f>U13/U14*2</f>
        <v>0.06307339449541284</v>
      </c>
      <c r="V17" s="99"/>
      <c r="W17" s="135">
        <f>W13/W14*2</f>
        <v>0.05425685425685426</v>
      </c>
      <c r="X17" s="99"/>
      <c r="Y17" s="98">
        <f>Y13/Y14/11*12</f>
        <v>0.0034413535990823058</v>
      </c>
      <c r="Z17" s="99"/>
      <c r="AA17" s="135">
        <f>AA13/AA14*2</f>
        <v>0.05555555555555555</v>
      </c>
      <c r="AB17" s="99"/>
      <c r="AC17" s="135">
        <f>AC13/AC14*2</f>
        <v>0.06659505907626208</v>
      </c>
      <c r="AD17" s="99"/>
      <c r="AE17" s="135">
        <f>AE13/AE14*2</f>
        <v>0.04691011235955056</v>
      </c>
      <c r="AF17" s="99"/>
      <c r="AG17" s="135">
        <f>AG13/AG14*2</f>
        <v>0.05663716814159292</v>
      </c>
      <c r="AH17" s="99"/>
      <c r="AI17" s="135">
        <f>AI13/AI14*2</f>
        <v>0.07192042846212701</v>
      </c>
      <c r="AJ17" s="99"/>
      <c r="AK17" s="98">
        <f>AK13/AK14*2</f>
        <v>0.05927007299270073</v>
      </c>
      <c r="AL17" s="99"/>
      <c r="AM17" s="98">
        <f>AM13/AM14*2</f>
        <v>0.06711051930758988</v>
      </c>
      <c r="AN17" s="99"/>
      <c r="AO17" s="98">
        <f>AO13/AO14*2</f>
        <v>0.05047169811320755</v>
      </c>
      <c r="AP17" s="99"/>
      <c r="AQ17" s="98">
        <f>AQ13/AQ14*2</f>
        <v>0.06512890094979647</v>
      </c>
      <c r="AR17" s="99"/>
      <c r="AS17" s="98">
        <f>AS13/AS14*2</f>
        <v>0.05806451612903226</v>
      </c>
      <c r="AT17" s="99"/>
      <c r="AU17" s="98">
        <f>AU13/AU14*2</f>
        <v>0.06914893617021277</v>
      </c>
      <c r="AV17" s="99"/>
      <c r="AW17" s="98">
        <f>AW13/AW14*2</f>
        <v>0.05504994450610433</v>
      </c>
      <c r="AX17" s="99"/>
      <c r="AY17" s="98">
        <f>AY13/AY14*2</f>
        <v>0.05760286225402504</v>
      </c>
      <c r="AZ17" s="99"/>
      <c r="BA17" s="98">
        <f>BA13/BA14/9*12</f>
        <v>0.08433962264150945</v>
      </c>
      <c r="BB17" s="99"/>
      <c r="BC17" s="98">
        <f>BC13/BC14*2</f>
        <v>0.06313065976714101</v>
      </c>
      <c r="BD17" s="99"/>
      <c r="BE17" s="98">
        <f>BE13/BE14*2</f>
        <v>0.06047087980173482</v>
      </c>
      <c r="BF17" s="99"/>
      <c r="BG17" s="98">
        <f>BG13/BG14*2</f>
        <v>0.05217391304347826</v>
      </c>
      <c r="BH17" s="99"/>
      <c r="BI17" s="98">
        <f>BI13/BI14*2</f>
        <v>0.07036855036855037</v>
      </c>
      <c r="BJ17" s="99"/>
      <c r="BK17" s="98">
        <f>BK13/BK14*2</f>
        <v>0.049502133712660025</v>
      </c>
      <c r="BL17" s="99"/>
      <c r="BM17" s="98">
        <f>BM13/BM14*2</f>
        <v>0.06</v>
      </c>
      <c r="BN17" s="99"/>
      <c r="BO17" s="98">
        <f>BO13/BO14*2</f>
        <v>0.05272030651340996</v>
      </c>
      <c r="BP17" s="99"/>
      <c r="BQ17" s="98">
        <f>BQ13/BQ14/97*365</f>
        <v>0.0680262627426136</v>
      </c>
      <c r="BR17" s="99"/>
      <c r="BS17" s="98">
        <f>BS13/BS14/171*365</f>
        <v>0.05743073950375574</v>
      </c>
      <c r="BT17" s="99"/>
    </row>
    <row r="18" spans="1:72" ht="12.75">
      <c r="A18" s="198" t="s">
        <v>22</v>
      </c>
      <c r="B18" s="215"/>
      <c r="C18" s="100">
        <f>C14*C19/100000000</f>
        <v>4726.23</v>
      </c>
      <c r="D18" s="216"/>
      <c r="E18" s="126">
        <f>E14*E19/100000000</f>
        <v>3634.756</v>
      </c>
      <c r="F18" s="101"/>
      <c r="G18" s="126">
        <f>G14*G19/100000000</f>
        <v>2421.695024</v>
      </c>
      <c r="H18" s="101"/>
      <c r="I18" s="126">
        <f>I14*I19/100000000</f>
        <v>1016.85155</v>
      </c>
      <c r="J18" s="101"/>
      <c r="K18" s="126">
        <f>K14*K19/100000000</f>
        <v>1593.735</v>
      </c>
      <c r="L18" s="101"/>
      <c r="M18" s="126">
        <f>M14*M19/100000000</f>
        <v>556.461471</v>
      </c>
      <c r="N18" s="101"/>
      <c r="O18" s="126">
        <f>O14*O19/100000000</f>
        <v>683.4483</v>
      </c>
      <c r="P18" s="101"/>
      <c r="Q18" s="126">
        <f>Q14*Q19/100000000</f>
        <v>493.221</v>
      </c>
      <c r="R18" s="101"/>
      <c r="S18" s="126">
        <f>S14*S19/100000000</f>
        <v>1379.15596</v>
      </c>
      <c r="T18" s="101"/>
      <c r="U18" s="126">
        <f>U14*U19/100000000</f>
        <v>1834.149976</v>
      </c>
      <c r="V18" s="101"/>
      <c r="W18" s="126">
        <f>W14*W19/100000000</f>
        <v>1677.06</v>
      </c>
      <c r="X18" s="101"/>
      <c r="Y18" s="126">
        <f>Y14*Y19/100000000</f>
        <v>854.817128</v>
      </c>
      <c r="Z18" s="101"/>
      <c r="AA18" s="126">
        <f>AA14*AA19/100000000</f>
        <v>1474.2</v>
      </c>
      <c r="AB18" s="101"/>
      <c r="AC18" s="126">
        <f>AC14*AC19/100000000</f>
        <v>323.9400535</v>
      </c>
      <c r="AD18" s="101"/>
      <c r="AE18" s="126">
        <f>AE14*AE19/100000000</f>
        <v>1053.76</v>
      </c>
      <c r="AF18" s="101"/>
      <c r="AG18" s="126">
        <f>AG14*AG19/100000000</f>
        <v>695.2325</v>
      </c>
      <c r="AH18" s="101"/>
      <c r="AI18" s="100">
        <f>AI14*AI19/100000000</f>
        <v>749.0417</v>
      </c>
      <c r="AJ18" s="101"/>
      <c r="AK18" s="100">
        <f>AK14*AK19/100000000</f>
        <v>394.11475</v>
      </c>
      <c r="AL18" s="101"/>
      <c r="AM18" s="100">
        <f>AM14*AM19/100000000</f>
        <v>316.4800365</v>
      </c>
      <c r="AN18" s="101"/>
      <c r="AO18" s="100">
        <f>AO14*AO19/100000000</f>
        <v>839.09176</v>
      </c>
      <c r="AP18" s="101"/>
      <c r="AQ18" s="100">
        <f>AQ14*AQ19/100000000</f>
        <v>314.699</v>
      </c>
      <c r="AR18" s="101"/>
      <c r="AS18" s="100">
        <f>AS14*AS19/100000000</f>
        <v>1705</v>
      </c>
      <c r="AT18" s="101"/>
      <c r="AU18" s="100">
        <f>AU14*AU19/100000000</f>
        <v>121.798056</v>
      </c>
      <c r="AV18" s="101"/>
      <c r="AW18" s="100">
        <f>AW14*AW19/100000000</f>
        <v>698.275</v>
      </c>
      <c r="AX18" s="101"/>
      <c r="AY18" s="100">
        <f>AY14*AY19/100000000</f>
        <v>876.14865</v>
      </c>
      <c r="AZ18" s="101"/>
      <c r="BA18" s="100">
        <f>BA14*BA19/100000000</f>
        <v>394.167572</v>
      </c>
      <c r="BB18" s="101"/>
      <c r="BC18" s="100">
        <f>BC14*BC19/100000000</f>
        <v>514.3542</v>
      </c>
      <c r="BD18" s="101"/>
      <c r="BE18" s="100">
        <f>BE14*BE19/100000000</f>
        <v>761.20275</v>
      </c>
      <c r="BF18" s="101"/>
      <c r="BG18" s="100">
        <f>BG14*BG19/100000000</f>
        <v>1030.02119</v>
      </c>
      <c r="BH18" s="101"/>
      <c r="BI18" s="100">
        <f>BI14*BI19/100000000</f>
        <v>373.676875</v>
      </c>
      <c r="BJ18" s="101"/>
      <c r="BK18" s="100">
        <f>BK14*BK19/100000000</f>
        <v>813.7928</v>
      </c>
      <c r="BL18" s="101"/>
      <c r="BM18" s="100">
        <f>BM14*BM19/100000000</f>
        <v>510.299775</v>
      </c>
      <c r="BN18" s="101"/>
      <c r="BO18" s="100">
        <f>BO14*BO19/100000000</f>
        <v>734.09904</v>
      </c>
      <c r="BP18" s="101"/>
      <c r="BQ18" s="100">
        <f>BQ14*BQ19/100000000</f>
        <v>135.0376</v>
      </c>
      <c r="BR18" s="101"/>
      <c r="BS18" s="100">
        <f>BS14*BS19/100000000</f>
        <v>934.565</v>
      </c>
      <c r="BT18" s="101"/>
    </row>
    <row r="19" spans="1:72" ht="13.5" thickBot="1">
      <c r="A19" s="195" t="s">
        <v>79</v>
      </c>
      <c r="B19" s="217"/>
      <c r="C19" s="102">
        <v>613000</v>
      </c>
      <c r="D19" s="220"/>
      <c r="E19" s="124">
        <v>489200</v>
      </c>
      <c r="F19" s="103"/>
      <c r="G19" s="124">
        <v>1880198</v>
      </c>
      <c r="H19" s="103"/>
      <c r="I19" s="124">
        <v>284434</v>
      </c>
      <c r="J19" s="103"/>
      <c r="K19" s="124">
        <v>715000</v>
      </c>
      <c r="L19" s="103"/>
      <c r="M19" s="124">
        <v>196699</v>
      </c>
      <c r="N19" s="103"/>
      <c r="O19" s="124">
        <v>169380</v>
      </c>
      <c r="P19" s="103"/>
      <c r="Q19" s="124">
        <v>96900</v>
      </c>
      <c r="R19" s="103"/>
      <c r="S19" s="124">
        <v>305123</v>
      </c>
      <c r="T19" s="103"/>
      <c r="U19" s="124">
        <v>2103383</v>
      </c>
      <c r="V19" s="103"/>
      <c r="W19" s="124">
        <v>242000</v>
      </c>
      <c r="X19" s="103"/>
      <c r="Y19" s="124">
        <v>1348292</v>
      </c>
      <c r="Z19" s="103"/>
      <c r="AA19" s="124">
        <v>227500</v>
      </c>
      <c r="AB19" s="103"/>
      <c r="AC19" s="124">
        <v>695897</v>
      </c>
      <c r="AD19" s="103"/>
      <c r="AE19" s="124">
        <v>148000</v>
      </c>
      <c r="AF19" s="103"/>
      <c r="AG19" s="124">
        <v>123050</v>
      </c>
      <c r="AH19" s="103"/>
      <c r="AI19" s="102">
        <v>286550</v>
      </c>
      <c r="AJ19" s="103"/>
      <c r="AK19" s="102">
        <v>115070</v>
      </c>
      <c r="AL19" s="103"/>
      <c r="AM19" s="102">
        <v>842823</v>
      </c>
      <c r="AN19" s="103"/>
      <c r="AO19" s="102">
        <v>395798</v>
      </c>
      <c r="AP19" s="103"/>
      <c r="AQ19" s="102">
        <v>85400</v>
      </c>
      <c r="AR19" s="103"/>
      <c r="AS19" s="102">
        <v>1100000</v>
      </c>
      <c r="AT19" s="103"/>
      <c r="AU19" s="102">
        <v>107977</v>
      </c>
      <c r="AV19" s="103"/>
      <c r="AW19" s="102">
        <v>155000</v>
      </c>
      <c r="AX19" s="103"/>
      <c r="AY19" s="102">
        <v>156735</v>
      </c>
      <c r="AZ19" s="103"/>
      <c r="BA19" s="102">
        <v>1859281</v>
      </c>
      <c r="BB19" s="103"/>
      <c r="BC19" s="102">
        <v>1330800</v>
      </c>
      <c r="BD19" s="103"/>
      <c r="BE19" s="102">
        <v>188650</v>
      </c>
      <c r="BF19" s="103"/>
      <c r="BG19" s="102">
        <v>194711</v>
      </c>
      <c r="BH19" s="103"/>
      <c r="BI19" s="102">
        <v>183625</v>
      </c>
      <c r="BJ19" s="103"/>
      <c r="BK19" s="102">
        <v>231520</v>
      </c>
      <c r="BL19" s="103"/>
      <c r="BM19" s="102">
        <v>125535</v>
      </c>
      <c r="BN19" s="103"/>
      <c r="BO19" s="102">
        <v>140632</v>
      </c>
      <c r="BP19" s="103"/>
      <c r="BQ19" s="102">
        <v>75440</v>
      </c>
      <c r="BR19" s="103"/>
      <c r="BS19" s="102">
        <v>204500</v>
      </c>
      <c r="BT19" s="103"/>
    </row>
    <row r="20" spans="1:72" ht="14.25" thickBot="1" thickTop="1">
      <c r="A20" s="125" t="s">
        <v>80</v>
      </c>
      <c r="B20" s="227"/>
      <c r="C20" s="72">
        <v>8529</v>
      </c>
      <c r="D20" s="228"/>
      <c r="E20" s="125">
        <v>7031</v>
      </c>
      <c r="F20" s="205"/>
      <c r="G20" s="125">
        <v>6593</v>
      </c>
      <c r="H20" s="205"/>
      <c r="I20" s="125">
        <v>3455</v>
      </c>
      <c r="J20" s="205"/>
      <c r="K20" s="125">
        <v>3607</v>
      </c>
      <c r="L20" s="205"/>
      <c r="M20" s="125">
        <v>2026</v>
      </c>
      <c r="N20" s="205"/>
      <c r="O20" s="125">
        <v>2055</v>
      </c>
      <c r="P20" s="205"/>
      <c r="Q20" s="125">
        <v>1530</v>
      </c>
      <c r="R20" s="205"/>
      <c r="S20" s="125">
        <v>3977</v>
      </c>
      <c r="T20" s="205"/>
      <c r="U20" s="125">
        <v>4510</v>
      </c>
      <c r="V20" s="205"/>
      <c r="W20" s="208">
        <v>2899</v>
      </c>
      <c r="X20" s="209"/>
      <c r="Y20" s="125">
        <v>681</v>
      </c>
      <c r="Z20" s="73"/>
      <c r="AA20" s="125">
        <v>2212</v>
      </c>
      <c r="AB20" s="73"/>
      <c r="AC20" s="125">
        <v>1380</v>
      </c>
      <c r="AD20" s="73"/>
      <c r="AE20" s="125">
        <v>1449</v>
      </c>
      <c r="AF20" s="73"/>
      <c r="AG20" s="125">
        <v>1558</v>
      </c>
      <c r="AH20" s="73"/>
      <c r="AI20" s="72">
        <v>3033</v>
      </c>
      <c r="AJ20" s="73"/>
      <c r="AK20" s="72">
        <v>1128</v>
      </c>
      <c r="AL20" s="73"/>
      <c r="AM20" s="72">
        <v>1152</v>
      </c>
      <c r="AN20" s="73"/>
      <c r="AO20" s="72">
        <v>3232</v>
      </c>
      <c r="AP20" s="73"/>
      <c r="AQ20" s="72">
        <v>1259</v>
      </c>
      <c r="AR20" s="73"/>
      <c r="AS20" s="72">
        <v>3569</v>
      </c>
      <c r="AT20" s="73"/>
      <c r="AU20" s="72">
        <v>418</v>
      </c>
      <c r="AV20" s="73"/>
      <c r="AW20" s="72">
        <v>1884</v>
      </c>
      <c r="AX20" s="73"/>
      <c r="AY20" s="72">
        <v>2217</v>
      </c>
      <c r="AZ20" s="73"/>
      <c r="BA20" s="72">
        <v>468</v>
      </c>
      <c r="BB20" s="73"/>
      <c r="BC20" s="72">
        <v>1635</v>
      </c>
      <c r="BD20" s="73"/>
      <c r="BE20" s="72">
        <v>2272</v>
      </c>
      <c r="BF20" s="73"/>
      <c r="BG20" s="72">
        <v>2372</v>
      </c>
      <c r="BH20" s="73"/>
      <c r="BI20" s="72">
        <v>1766</v>
      </c>
      <c r="BJ20" s="73"/>
      <c r="BK20" s="72">
        <v>2191</v>
      </c>
      <c r="BL20" s="73"/>
      <c r="BM20" s="72">
        <v>1402</v>
      </c>
      <c r="BN20" s="73"/>
      <c r="BO20" s="72">
        <v>1129</v>
      </c>
      <c r="BP20" s="73"/>
      <c r="BQ20" s="72" t="s">
        <v>372</v>
      </c>
      <c r="BR20" s="73"/>
      <c r="BS20" s="72" t="s">
        <v>372</v>
      </c>
      <c r="BT20" s="73"/>
    </row>
    <row r="21" spans="1:72" ht="13.5" customHeight="1" thickTop="1">
      <c r="A21" s="221" t="s">
        <v>28</v>
      </c>
      <c r="B21" s="16" t="s">
        <v>23</v>
      </c>
      <c r="C21" s="218">
        <v>19026</v>
      </c>
      <c r="D21" s="219"/>
      <c r="E21" s="119">
        <v>14983</v>
      </c>
      <c r="F21" s="75"/>
      <c r="G21" s="119">
        <v>13252</v>
      </c>
      <c r="H21" s="75"/>
      <c r="I21" s="119">
        <v>22472</v>
      </c>
      <c r="J21" s="75"/>
      <c r="K21" s="119">
        <v>2545</v>
      </c>
      <c r="L21" s="75"/>
      <c r="M21" s="119">
        <v>19910</v>
      </c>
      <c r="N21" s="75"/>
      <c r="O21" s="119">
        <v>9488</v>
      </c>
      <c r="P21" s="75"/>
      <c r="Q21" s="119">
        <v>18124</v>
      </c>
      <c r="R21" s="75"/>
      <c r="S21" s="119">
        <v>10274</v>
      </c>
      <c r="T21" s="75"/>
      <c r="U21" s="119">
        <v>12285</v>
      </c>
      <c r="V21" s="75"/>
      <c r="W21" s="119" t="s">
        <v>76</v>
      </c>
      <c r="X21" s="75"/>
      <c r="Y21" s="119">
        <v>10246</v>
      </c>
      <c r="Z21" s="75"/>
      <c r="AA21" s="119">
        <v>9543</v>
      </c>
      <c r="AB21" s="75"/>
      <c r="AC21" s="119">
        <v>6640</v>
      </c>
      <c r="AD21" s="75"/>
      <c r="AE21" s="119">
        <v>17344</v>
      </c>
      <c r="AF21" s="75"/>
      <c r="AG21" s="119">
        <v>19014</v>
      </c>
      <c r="AH21" s="75"/>
      <c r="AI21" s="74">
        <v>3052</v>
      </c>
      <c r="AJ21" s="75"/>
      <c r="AK21" s="74">
        <v>17277</v>
      </c>
      <c r="AL21" s="75"/>
      <c r="AM21" s="74">
        <v>12247</v>
      </c>
      <c r="AN21" s="75"/>
      <c r="AO21" s="74">
        <v>15901</v>
      </c>
      <c r="AP21" s="75"/>
      <c r="AQ21" s="74">
        <v>18962</v>
      </c>
      <c r="AR21" s="75"/>
      <c r="AS21" s="74">
        <v>8250</v>
      </c>
      <c r="AT21" s="75"/>
      <c r="AU21" s="74">
        <v>4061</v>
      </c>
      <c r="AV21" s="75"/>
      <c r="AW21" s="74">
        <v>17609</v>
      </c>
      <c r="AX21" s="75"/>
      <c r="AY21" s="74">
        <v>17337</v>
      </c>
      <c r="AZ21" s="75"/>
      <c r="BA21" s="119">
        <v>21641</v>
      </c>
      <c r="BB21" s="75"/>
      <c r="BC21" s="74">
        <v>10650</v>
      </c>
      <c r="BD21" s="75"/>
      <c r="BE21" s="74">
        <v>13773</v>
      </c>
      <c r="BF21" s="75"/>
      <c r="BG21" s="74">
        <v>23375</v>
      </c>
      <c r="BH21" s="75"/>
      <c r="BI21" s="74">
        <v>9951</v>
      </c>
      <c r="BJ21" s="75"/>
      <c r="BK21" s="74">
        <v>20511</v>
      </c>
      <c r="BL21" s="75"/>
      <c r="BM21" s="74">
        <v>8102</v>
      </c>
      <c r="BN21" s="75"/>
      <c r="BO21" s="74">
        <v>2323</v>
      </c>
      <c r="BP21" s="75"/>
      <c r="BQ21" s="74" t="s">
        <v>371</v>
      </c>
      <c r="BR21" s="75"/>
      <c r="BS21" s="74" t="s">
        <v>371</v>
      </c>
      <c r="BT21" s="75"/>
    </row>
    <row r="22" spans="1:72" ht="12.75">
      <c r="A22" s="222"/>
      <c r="B22" s="17" t="s">
        <v>24</v>
      </c>
      <c r="C22" s="108">
        <v>16003</v>
      </c>
      <c r="D22" s="109"/>
      <c r="E22" s="76">
        <v>12853</v>
      </c>
      <c r="F22" s="54"/>
      <c r="G22" s="76">
        <v>14438</v>
      </c>
      <c r="H22" s="54"/>
      <c r="I22" s="76">
        <v>15501</v>
      </c>
      <c r="J22" s="54"/>
      <c r="K22" s="76">
        <v>6912</v>
      </c>
      <c r="L22" s="54"/>
      <c r="M22" s="76">
        <v>14909</v>
      </c>
      <c r="N22" s="54"/>
      <c r="O22" s="76">
        <v>14230</v>
      </c>
      <c r="P22" s="54"/>
      <c r="Q22" s="76">
        <v>18759</v>
      </c>
      <c r="R22" s="54"/>
      <c r="S22" s="76">
        <v>14114</v>
      </c>
      <c r="T22" s="54"/>
      <c r="U22" s="76">
        <v>19090</v>
      </c>
      <c r="V22" s="54"/>
      <c r="W22" s="76" t="s">
        <v>76</v>
      </c>
      <c r="X22" s="54"/>
      <c r="Y22" s="76">
        <v>13282</v>
      </c>
      <c r="Z22" s="54"/>
      <c r="AA22" s="76">
        <v>11244</v>
      </c>
      <c r="AB22" s="54"/>
      <c r="AC22" s="76">
        <v>12653</v>
      </c>
      <c r="AD22" s="54"/>
      <c r="AE22" s="76">
        <v>14194</v>
      </c>
      <c r="AF22" s="54"/>
      <c r="AG22" s="76">
        <v>18438</v>
      </c>
      <c r="AH22" s="54"/>
      <c r="AI22" s="53">
        <v>13884</v>
      </c>
      <c r="AJ22" s="54"/>
      <c r="AK22" s="53">
        <v>12995</v>
      </c>
      <c r="AL22" s="54"/>
      <c r="AM22" s="53">
        <v>11066</v>
      </c>
      <c r="AN22" s="54"/>
      <c r="AO22" s="53">
        <v>20196</v>
      </c>
      <c r="AP22" s="54"/>
      <c r="AQ22" s="53">
        <v>13579</v>
      </c>
      <c r="AR22" s="54"/>
      <c r="AS22" s="53">
        <v>4500</v>
      </c>
      <c r="AT22" s="54"/>
      <c r="AU22" s="53">
        <v>5927</v>
      </c>
      <c r="AV22" s="54"/>
      <c r="AW22" s="53">
        <v>14992</v>
      </c>
      <c r="AX22" s="54"/>
      <c r="AY22" s="53">
        <v>14619</v>
      </c>
      <c r="AZ22" s="54"/>
      <c r="BA22" s="76">
        <v>12406</v>
      </c>
      <c r="BB22" s="54"/>
      <c r="BC22" s="53">
        <v>14426</v>
      </c>
      <c r="BD22" s="54"/>
      <c r="BE22" s="53">
        <v>16614</v>
      </c>
      <c r="BF22" s="54"/>
      <c r="BG22" s="53">
        <v>12750</v>
      </c>
      <c r="BH22" s="54"/>
      <c r="BI22" s="53">
        <v>14523</v>
      </c>
      <c r="BJ22" s="54"/>
      <c r="BK22" s="53">
        <v>14912</v>
      </c>
      <c r="BL22" s="54"/>
      <c r="BM22" s="53">
        <v>14005</v>
      </c>
      <c r="BN22" s="54"/>
      <c r="BO22" s="53">
        <v>12072</v>
      </c>
      <c r="BP22" s="54"/>
      <c r="BQ22" s="53" t="s">
        <v>371</v>
      </c>
      <c r="BR22" s="54"/>
      <c r="BS22" s="53" t="s">
        <v>371</v>
      </c>
      <c r="BT22" s="54"/>
    </row>
    <row r="23" spans="1:72" ht="12.75">
      <c r="A23" s="222"/>
      <c r="B23" s="17" t="s">
        <v>25</v>
      </c>
      <c r="C23" s="108">
        <v>16253</v>
      </c>
      <c r="D23" s="109"/>
      <c r="E23" s="76">
        <v>14455</v>
      </c>
      <c r="F23" s="54"/>
      <c r="G23" s="76">
        <v>15095</v>
      </c>
      <c r="H23" s="54"/>
      <c r="I23" s="76">
        <v>15246</v>
      </c>
      <c r="J23" s="54"/>
      <c r="K23" s="76">
        <v>6873</v>
      </c>
      <c r="L23" s="54"/>
      <c r="M23" s="76">
        <v>12202</v>
      </c>
      <c r="N23" s="54"/>
      <c r="O23" s="76">
        <v>13045</v>
      </c>
      <c r="P23" s="54"/>
      <c r="Q23" s="76">
        <v>21693</v>
      </c>
      <c r="R23" s="54"/>
      <c r="S23" s="76">
        <v>14520</v>
      </c>
      <c r="T23" s="54"/>
      <c r="U23" s="76">
        <v>14638</v>
      </c>
      <c r="V23" s="54"/>
      <c r="W23" s="76" t="s">
        <v>76</v>
      </c>
      <c r="X23" s="54"/>
      <c r="Y23" s="76">
        <v>13799</v>
      </c>
      <c r="Z23" s="54"/>
      <c r="AA23" s="76">
        <v>12090</v>
      </c>
      <c r="AB23" s="54"/>
      <c r="AC23" s="76">
        <v>11571</v>
      </c>
      <c r="AD23" s="54"/>
      <c r="AE23" s="76">
        <v>15175</v>
      </c>
      <c r="AF23" s="54"/>
      <c r="AG23" s="76">
        <v>18632</v>
      </c>
      <c r="AH23" s="54"/>
      <c r="AI23" s="53">
        <v>13529</v>
      </c>
      <c r="AJ23" s="54"/>
      <c r="AK23" s="53">
        <v>13035</v>
      </c>
      <c r="AL23" s="54"/>
      <c r="AM23" s="53">
        <v>10959</v>
      </c>
      <c r="AN23" s="54"/>
      <c r="AO23" s="53">
        <v>29374</v>
      </c>
      <c r="AP23" s="54"/>
      <c r="AQ23" s="53">
        <v>13723</v>
      </c>
      <c r="AR23" s="54"/>
      <c r="AS23" s="53">
        <v>4500</v>
      </c>
      <c r="AT23" s="54"/>
      <c r="AU23" s="53">
        <v>5812</v>
      </c>
      <c r="AV23" s="54"/>
      <c r="AW23" s="53">
        <v>11921</v>
      </c>
      <c r="AX23" s="54"/>
      <c r="AY23" s="53">
        <v>12936</v>
      </c>
      <c r="AZ23" s="54"/>
      <c r="BA23" s="76">
        <v>13275</v>
      </c>
      <c r="BB23" s="54"/>
      <c r="BC23" s="53">
        <v>14994</v>
      </c>
      <c r="BD23" s="54"/>
      <c r="BE23" s="53">
        <v>15663</v>
      </c>
      <c r="BF23" s="54"/>
      <c r="BG23" s="53">
        <v>14366</v>
      </c>
      <c r="BH23" s="54"/>
      <c r="BI23" s="53">
        <v>13043</v>
      </c>
      <c r="BJ23" s="54"/>
      <c r="BK23" s="53">
        <v>14197</v>
      </c>
      <c r="BL23" s="54"/>
      <c r="BM23" s="53">
        <v>12147</v>
      </c>
      <c r="BN23" s="54"/>
      <c r="BO23" s="53">
        <v>12132</v>
      </c>
      <c r="BP23" s="54"/>
      <c r="BQ23" s="53" t="s">
        <v>371</v>
      </c>
      <c r="BR23" s="54"/>
      <c r="BS23" s="53" t="s">
        <v>371</v>
      </c>
      <c r="BT23" s="54"/>
    </row>
    <row r="24" spans="1:72" ht="12.75">
      <c r="A24" s="222"/>
      <c r="B24" s="17" t="s">
        <v>26</v>
      </c>
      <c r="C24" s="108">
        <v>15367</v>
      </c>
      <c r="D24" s="109"/>
      <c r="E24" s="76">
        <v>15117</v>
      </c>
      <c r="F24" s="54"/>
      <c r="G24" s="76">
        <v>16918</v>
      </c>
      <c r="H24" s="54"/>
      <c r="I24" s="76">
        <v>14156</v>
      </c>
      <c r="J24" s="54"/>
      <c r="K24" s="76">
        <v>5738</v>
      </c>
      <c r="L24" s="54"/>
      <c r="M24" s="76">
        <v>15105</v>
      </c>
      <c r="N24" s="54"/>
      <c r="O24" s="76">
        <v>13798</v>
      </c>
      <c r="P24" s="54"/>
      <c r="Q24" s="76">
        <v>15170</v>
      </c>
      <c r="R24" s="54"/>
      <c r="S24" s="76">
        <v>15150</v>
      </c>
      <c r="T24" s="54"/>
      <c r="U24" s="76">
        <v>14919</v>
      </c>
      <c r="V24" s="54"/>
      <c r="W24" s="76">
        <v>15243</v>
      </c>
      <c r="X24" s="54"/>
      <c r="Y24" s="76">
        <v>12453</v>
      </c>
      <c r="Z24" s="54"/>
      <c r="AA24" s="76">
        <v>14437</v>
      </c>
      <c r="AB24" s="54"/>
      <c r="AC24" s="76">
        <v>12523</v>
      </c>
      <c r="AD24" s="54"/>
      <c r="AE24" s="76">
        <v>13615</v>
      </c>
      <c r="AF24" s="54"/>
      <c r="AG24" s="76">
        <v>17341</v>
      </c>
      <c r="AH24" s="54"/>
      <c r="AI24" s="53">
        <v>13682</v>
      </c>
      <c r="AJ24" s="54"/>
      <c r="AK24" s="53">
        <v>13023</v>
      </c>
      <c r="AL24" s="54"/>
      <c r="AM24" s="53">
        <v>6153</v>
      </c>
      <c r="AN24" s="54"/>
      <c r="AO24" s="53">
        <v>21245</v>
      </c>
      <c r="AP24" s="54"/>
      <c r="AQ24" s="53">
        <v>14955</v>
      </c>
      <c r="AR24" s="54"/>
      <c r="AS24" s="53" t="s">
        <v>371</v>
      </c>
      <c r="AT24" s="54"/>
      <c r="AU24" s="53">
        <v>5437</v>
      </c>
      <c r="AV24" s="54"/>
      <c r="AW24" s="53">
        <v>11884</v>
      </c>
      <c r="AX24" s="54"/>
      <c r="AY24" s="53">
        <v>13262</v>
      </c>
      <c r="AZ24" s="54"/>
      <c r="BA24" s="76">
        <v>12282</v>
      </c>
      <c r="BB24" s="54"/>
      <c r="BC24" s="53">
        <v>14312</v>
      </c>
      <c r="BD24" s="54"/>
      <c r="BE24" s="53">
        <v>17218</v>
      </c>
      <c r="BF24" s="54"/>
      <c r="BG24" s="53">
        <v>14461</v>
      </c>
      <c r="BH24" s="54"/>
      <c r="BI24" s="53">
        <v>18217</v>
      </c>
      <c r="BJ24" s="54"/>
      <c r="BK24" s="53">
        <v>14117</v>
      </c>
      <c r="BL24" s="54"/>
      <c r="BM24" s="53">
        <v>14144</v>
      </c>
      <c r="BN24" s="54"/>
      <c r="BO24" s="53">
        <v>11078</v>
      </c>
      <c r="BP24" s="54"/>
      <c r="BQ24" s="53" t="s">
        <v>371</v>
      </c>
      <c r="BR24" s="54"/>
      <c r="BS24" s="53" t="s">
        <v>371</v>
      </c>
      <c r="BT24" s="54"/>
    </row>
    <row r="25" spans="1:72" ht="12.75">
      <c r="A25" s="222"/>
      <c r="B25" s="17" t="s">
        <v>27</v>
      </c>
      <c r="C25" s="108">
        <v>14582</v>
      </c>
      <c r="D25" s="109"/>
      <c r="E25" s="76">
        <v>14602</v>
      </c>
      <c r="F25" s="54"/>
      <c r="G25" s="76">
        <v>14452</v>
      </c>
      <c r="H25" s="54"/>
      <c r="I25" s="76">
        <v>14772</v>
      </c>
      <c r="J25" s="54"/>
      <c r="K25" s="76">
        <v>6081</v>
      </c>
      <c r="L25" s="54"/>
      <c r="M25" s="76">
        <v>15490</v>
      </c>
      <c r="N25" s="54"/>
      <c r="O25" s="76">
        <v>14179</v>
      </c>
      <c r="P25" s="54"/>
      <c r="Q25" s="76">
        <v>20180</v>
      </c>
      <c r="R25" s="54"/>
      <c r="S25" s="76">
        <v>15638</v>
      </c>
      <c r="T25" s="54"/>
      <c r="U25" s="76">
        <v>16100</v>
      </c>
      <c r="V25" s="54"/>
      <c r="W25" s="76">
        <v>16503</v>
      </c>
      <c r="X25" s="54"/>
      <c r="Y25" s="76">
        <v>11924</v>
      </c>
      <c r="Z25" s="54"/>
      <c r="AA25" s="76">
        <v>17296</v>
      </c>
      <c r="AB25" s="54"/>
      <c r="AC25" s="76">
        <v>13659</v>
      </c>
      <c r="AD25" s="54"/>
      <c r="AE25" s="76">
        <v>14022</v>
      </c>
      <c r="AF25" s="54"/>
      <c r="AG25" s="76">
        <v>18360</v>
      </c>
      <c r="AH25" s="54"/>
      <c r="AI25" s="53">
        <v>13960</v>
      </c>
      <c r="AJ25" s="54"/>
      <c r="AK25" s="53">
        <v>14402</v>
      </c>
      <c r="AL25" s="54"/>
      <c r="AM25" s="53">
        <v>26846</v>
      </c>
      <c r="AN25" s="54"/>
      <c r="AO25" s="53">
        <v>19277</v>
      </c>
      <c r="AP25" s="54"/>
      <c r="AQ25" s="53">
        <v>13572</v>
      </c>
      <c r="AR25" s="54"/>
      <c r="AS25" s="53" t="s">
        <v>371</v>
      </c>
      <c r="AT25" s="54"/>
      <c r="AU25" s="53">
        <v>5494</v>
      </c>
      <c r="AV25" s="54"/>
      <c r="AW25" s="53">
        <v>12863</v>
      </c>
      <c r="AX25" s="54"/>
      <c r="AY25" s="53">
        <v>12434</v>
      </c>
      <c r="AZ25" s="54"/>
      <c r="BA25" s="76">
        <v>12420</v>
      </c>
      <c r="BB25" s="54"/>
      <c r="BC25" s="53">
        <v>6052</v>
      </c>
      <c r="BD25" s="54"/>
      <c r="BE25" s="53">
        <v>20418</v>
      </c>
      <c r="BF25" s="54"/>
      <c r="BG25" s="53">
        <v>14587</v>
      </c>
      <c r="BH25" s="54"/>
      <c r="BI25" s="53">
        <v>12113</v>
      </c>
      <c r="BJ25" s="54"/>
      <c r="BK25" s="53">
        <v>13688</v>
      </c>
      <c r="BL25" s="54"/>
      <c r="BM25" s="53">
        <v>13910</v>
      </c>
      <c r="BN25" s="54"/>
      <c r="BO25" s="53">
        <v>10342</v>
      </c>
      <c r="BP25" s="54"/>
      <c r="BQ25" s="53" t="s">
        <v>371</v>
      </c>
      <c r="BR25" s="54"/>
      <c r="BS25" s="53" t="s">
        <v>371</v>
      </c>
      <c r="BT25" s="54"/>
    </row>
    <row r="26" spans="1:72" ht="12.75">
      <c r="A26" s="222"/>
      <c r="B26" s="17" t="s">
        <v>97</v>
      </c>
      <c r="C26" s="108">
        <v>15185</v>
      </c>
      <c r="D26" s="109"/>
      <c r="E26" s="76">
        <v>14711</v>
      </c>
      <c r="F26" s="54"/>
      <c r="G26" s="76">
        <v>15419</v>
      </c>
      <c r="H26" s="54"/>
      <c r="I26" s="76">
        <v>14068</v>
      </c>
      <c r="J26" s="54"/>
      <c r="K26" s="76">
        <v>6671</v>
      </c>
      <c r="L26" s="54"/>
      <c r="M26" s="76">
        <v>14614</v>
      </c>
      <c r="N26" s="54"/>
      <c r="O26" s="76">
        <v>22162</v>
      </c>
      <c r="P26" s="54"/>
      <c r="Q26" s="76">
        <v>19613</v>
      </c>
      <c r="R26" s="54"/>
      <c r="S26" s="76">
        <v>15905</v>
      </c>
      <c r="T26" s="54"/>
      <c r="U26" s="76">
        <v>17197</v>
      </c>
      <c r="V26" s="54"/>
      <c r="W26" s="76">
        <v>17493</v>
      </c>
      <c r="X26" s="54"/>
      <c r="Y26" s="76">
        <v>11150</v>
      </c>
      <c r="Z26" s="54"/>
      <c r="AA26" s="76">
        <v>17693</v>
      </c>
      <c r="AB26" s="54"/>
      <c r="AC26" s="76">
        <v>13847</v>
      </c>
      <c r="AD26" s="54"/>
      <c r="AE26" s="76">
        <v>15000</v>
      </c>
      <c r="AF26" s="54"/>
      <c r="AG26" s="76">
        <v>18499</v>
      </c>
      <c r="AH26" s="54"/>
      <c r="AI26" s="53">
        <v>16711</v>
      </c>
      <c r="AJ26" s="54"/>
      <c r="AK26" s="53">
        <v>11147</v>
      </c>
      <c r="AL26" s="54"/>
      <c r="AM26" s="53">
        <v>23998</v>
      </c>
      <c r="AN26" s="54"/>
      <c r="AO26" s="53">
        <v>27165</v>
      </c>
      <c r="AP26" s="54"/>
      <c r="AQ26" s="53">
        <v>14990</v>
      </c>
      <c r="AR26" s="54"/>
      <c r="AS26" s="53" t="s">
        <v>371</v>
      </c>
      <c r="AT26" s="54"/>
      <c r="AU26" s="53">
        <v>4943</v>
      </c>
      <c r="AV26" s="54"/>
      <c r="AW26" s="53">
        <v>13206</v>
      </c>
      <c r="AX26" s="54"/>
      <c r="AY26" s="53">
        <v>11138</v>
      </c>
      <c r="AZ26" s="54"/>
      <c r="BA26" s="76">
        <v>6906</v>
      </c>
      <c r="BB26" s="54"/>
      <c r="BC26" s="53">
        <v>4527</v>
      </c>
      <c r="BD26" s="54"/>
      <c r="BE26" s="53">
        <v>15802</v>
      </c>
      <c r="BF26" s="54"/>
      <c r="BG26" s="53">
        <v>13626</v>
      </c>
      <c r="BH26" s="54"/>
      <c r="BI26" s="53">
        <v>11309</v>
      </c>
      <c r="BJ26" s="54"/>
      <c r="BK26" s="53">
        <v>12726</v>
      </c>
      <c r="BL26" s="54"/>
      <c r="BM26" s="53">
        <v>13631</v>
      </c>
      <c r="BN26" s="54"/>
      <c r="BO26" s="53">
        <v>16235</v>
      </c>
      <c r="BP26" s="54"/>
      <c r="BQ26" s="53" t="s">
        <v>371</v>
      </c>
      <c r="BR26" s="54"/>
      <c r="BS26" s="53" t="s">
        <v>371</v>
      </c>
      <c r="BT26" s="54"/>
    </row>
    <row r="27" spans="1:72" ht="12.75">
      <c r="A27" s="222"/>
      <c r="B27" s="17" t="s">
        <v>102</v>
      </c>
      <c r="C27" s="108">
        <v>17291</v>
      </c>
      <c r="D27" s="109"/>
      <c r="E27" s="76">
        <v>15824</v>
      </c>
      <c r="F27" s="54"/>
      <c r="G27" s="76">
        <v>15730</v>
      </c>
      <c r="H27" s="54"/>
      <c r="I27" s="76">
        <v>16437</v>
      </c>
      <c r="J27" s="54"/>
      <c r="K27" s="76">
        <v>6370</v>
      </c>
      <c r="L27" s="54"/>
      <c r="M27" s="76">
        <v>14311</v>
      </c>
      <c r="N27" s="54"/>
      <c r="O27" s="76">
        <v>14182</v>
      </c>
      <c r="P27" s="54"/>
      <c r="Q27" s="76">
        <v>19163</v>
      </c>
      <c r="R27" s="54"/>
      <c r="S27" s="76">
        <v>16750</v>
      </c>
      <c r="T27" s="54"/>
      <c r="U27" s="76">
        <v>17558</v>
      </c>
      <c r="V27" s="54"/>
      <c r="W27" s="76">
        <v>18422</v>
      </c>
      <c r="X27" s="54"/>
      <c r="Y27" s="76">
        <v>8934</v>
      </c>
      <c r="Z27" s="54"/>
      <c r="AA27" s="76">
        <v>17845</v>
      </c>
      <c r="AB27" s="54"/>
      <c r="AC27" s="76">
        <v>10865</v>
      </c>
      <c r="AD27" s="54"/>
      <c r="AE27" s="76">
        <v>16559</v>
      </c>
      <c r="AF27" s="54"/>
      <c r="AG27" s="76">
        <v>18373</v>
      </c>
      <c r="AH27" s="54"/>
      <c r="AI27" s="53">
        <v>15618</v>
      </c>
      <c r="AJ27" s="54"/>
      <c r="AK27" s="53">
        <v>5485</v>
      </c>
      <c r="AL27" s="54"/>
      <c r="AM27" s="53">
        <v>8000</v>
      </c>
      <c r="AN27" s="54"/>
      <c r="AO27" s="53">
        <v>9179</v>
      </c>
      <c r="AP27" s="54"/>
      <c r="AQ27" s="53">
        <v>15342</v>
      </c>
      <c r="AR27" s="54"/>
      <c r="AS27" s="53" t="s">
        <v>371</v>
      </c>
      <c r="AT27" s="54"/>
      <c r="AU27" s="53">
        <v>4270</v>
      </c>
      <c r="AV27" s="54"/>
      <c r="AW27" s="53">
        <v>12654</v>
      </c>
      <c r="AX27" s="54"/>
      <c r="AY27" s="53">
        <v>8862</v>
      </c>
      <c r="AZ27" s="54"/>
      <c r="BA27" s="76">
        <v>8542</v>
      </c>
      <c r="BB27" s="54"/>
      <c r="BC27" s="53">
        <v>2870</v>
      </c>
      <c r="BD27" s="54"/>
      <c r="BE27" s="53">
        <v>16085</v>
      </c>
      <c r="BF27" s="54"/>
      <c r="BG27" s="53">
        <v>14567</v>
      </c>
      <c r="BH27" s="54"/>
      <c r="BI27" s="53">
        <v>9524</v>
      </c>
      <c r="BJ27" s="54"/>
      <c r="BK27" s="53">
        <v>10857</v>
      </c>
      <c r="BL27" s="54"/>
      <c r="BM27" s="53">
        <v>11046</v>
      </c>
      <c r="BN27" s="54"/>
      <c r="BO27" s="53">
        <v>10102</v>
      </c>
      <c r="BP27" s="54"/>
      <c r="BQ27" s="53" t="s">
        <v>371</v>
      </c>
      <c r="BR27" s="54"/>
      <c r="BS27" s="53" t="s">
        <v>371</v>
      </c>
      <c r="BT27" s="54"/>
    </row>
    <row r="28" spans="1:72" ht="12.75">
      <c r="A28" s="222"/>
      <c r="B28" s="17" t="s">
        <v>128</v>
      </c>
      <c r="C28" s="108">
        <v>16893</v>
      </c>
      <c r="D28" s="109"/>
      <c r="E28" s="76">
        <v>15951</v>
      </c>
      <c r="F28" s="54"/>
      <c r="G28" s="76">
        <v>15851</v>
      </c>
      <c r="H28" s="54"/>
      <c r="I28" s="76">
        <v>15274</v>
      </c>
      <c r="J28" s="54"/>
      <c r="K28" s="76">
        <v>6411</v>
      </c>
      <c r="L28" s="54"/>
      <c r="M28" s="76">
        <v>15086</v>
      </c>
      <c r="N28" s="54"/>
      <c r="O28" s="76">
        <v>14427</v>
      </c>
      <c r="P28" s="54"/>
      <c r="Q28" s="76">
        <v>19612</v>
      </c>
      <c r="R28" s="54"/>
      <c r="S28" s="76">
        <v>16918</v>
      </c>
      <c r="T28" s="54"/>
      <c r="U28" s="76">
        <v>17667</v>
      </c>
      <c r="V28" s="54"/>
      <c r="W28" s="76">
        <v>19265</v>
      </c>
      <c r="X28" s="54"/>
      <c r="Y28" s="76">
        <v>9800</v>
      </c>
      <c r="Z28" s="54"/>
      <c r="AA28" s="76">
        <v>18970</v>
      </c>
      <c r="AB28" s="54"/>
      <c r="AC28" s="76">
        <v>10342</v>
      </c>
      <c r="AD28" s="54"/>
      <c r="AE28" s="76">
        <v>15951</v>
      </c>
      <c r="AF28" s="54"/>
      <c r="AG28" s="76">
        <v>18049</v>
      </c>
      <c r="AH28" s="54"/>
      <c r="AI28" s="53">
        <v>12172</v>
      </c>
      <c r="AJ28" s="54"/>
      <c r="AK28" s="53">
        <v>10262</v>
      </c>
      <c r="AL28" s="54"/>
      <c r="AM28" s="53">
        <v>7734</v>
      </c>
      <c r="AN28" s="54"/>
      <c r="AO28" s="53">
        <v>6847</v>
      </c>
      <c r="AP28" s="54"/>
      <c r="AQ28" s="53">
        <v>17365</v>
      </c>
      <c r="AR28" s="54"/>
      <c r="AS28" s="76" t="s">
        <v>371</v>
      </c>
      <c r="AT28" s="54"/>
      <c r="AU28" s="53">
        <v>4307</v>
      </c>
      <c r="AV28" s="54"/>
      <c r="AW28" s="53">
        <v>13484</v>
      </c>
      <c r="AX28" s="54"/>
      <c r="AY28" s="53">
        <v>15341</v>
      </c>
      <c r="AZ28" s="54"/>
      <c r="BA28" s="76">
        <v>9133</v>
      </c>
      <c r="BB28" s="54"/>
      <c r="BC28" s="53">
        <v>2910</v>
      </c>
      <c r="BD28" s="54"/>
      <c r="BE28" s="53">
        <v>15315</v>
      </c>
      <c r="BF28" s="54"/>
      <c r="BG28" s="53">
        <v>13748</v>
      </c>
      <c r="BH28" s="54"/>
      <c r="BI28" s="53">
        <v>8269</v>
      </c>
      <c r="BJ28" s="54"/>
      <c r="BK28" s="53">
        <v>6577</v>
      </c>
      <c r="BL28" s="54"/>
      <c r="BM28" s="53">
        <v>12068</v>
      </c>
      <c r="BN28" s="54"/>
      <c r="BO28" s="53">
        <v>10919</v>
      </c>
      <c r="BP28" s="54"/>
      <c r="BQ28" s="53" t="s">
        <v>371</v>
      </c>
      <c r="BR28" s="54"/>
      <c r="BS28" s="53" t="s">
        <v>371</v>
      </c>
      <c r="BT28" s="54"/>
    </row>
    <row r="29" spans="1:72" ht="12.75">
      <c r="A29" s="222"/>
      <c r="B29" s="24" t="s">
        <v>159</v>
      </c>
      <c r="C29" s="106">
        <v>17046</v>
      </c>
      <c r="D29" s="164"/>
      <c r="E29" s="127">
        <v>16172</v>
      </c>
      <c r="F29" s="164"/>
      <c r="G29" s="76">
        <v>16909</v>
      </c>
      <c r="H29" s="54"/>
      <c r="I29" s="76">
        <v>16261</v>
      </c>
      <c r="J29" s="54"/>
      <c r="K29" s="76">
        <v>6509</v>
      </c>
      <c r="L29" s="54"/>
      <c r="M29" s="76">
        <v>16318</v>
      </c>
      <c r="N29" s="54"/>
      <c r="O29" s="76">
        <v>15364</v>
      </c>
      <c r="P29" s="54"/>
      <c r="Q29" s="76">
        <v>58347</v>
      </c>
      <c r="R29" s="54"/>
      <c r="S29" s="76">
        <v>16923</v>
      </c>
      <c r="T29" s="54"/>
      <c r="U29" s="76">
        <v>19368</v>
      </c>
      <c r="V29" s="54"/>
      <c r="W29" s="76">
        <v>23075</v>
      </c>
      <c r="X29" s="54"/>
      <c r="Y29" s="76">
        <v>13641</v>
      </c>
      <c r="Z29" s="54"/>
      <c r="AA29" s="76">
        <v>18959</v>
      </c>
      <c r="AB29" s="54"/>
      <c r="AC29" s="76">
        <v>8841</v>
      </c>
      <c r="AD29" s="54"/>
      <c r="AE29" s="76">
        <v>17234</v>
      </c>
      <c r="AF29" s="54"/>
      <c r="AG29" s="76">
        <v>17377</v>
      </c>
      <c r="AH29" s="54"/>
      <c r="AI29" s="53">
        <v>10511</v>
      </c>
      <c r="AJ29" s="54"/>
      <c r="AK29" s="53">
        <v>10052</v>
      </c>
      <c r="AL29" s="54"/>
      <c r="AM29" s="53">
        <v>5164</v>
      </c>
      <c r="AN29" s="54"/>
      <c r="AO29" s="53">
        <v>5246</v>
      </c>
      <c r="AP29" s="54"/>
      <c r="AQ29" s="53">
        <v>11611</v>
      </c>
      <c r="AR29" s="54"/>
      <c r="AS29" s="53" t="s">
        <v>371</v>
      </c>
      <c r="AT29" s="54"/>
      <c r="AU29" s="53">
        <v>3653</v>
      </c>
      <c r="AV29" s="54"/>
      <c r="AW29" s="53">
        <v>14220</v>
      </c>
      <c r="AX29" s="54"/>
      <c r="AY29" s="53">
        <v>16880</v>
      </c>
      <c r="AZ29" s="54"/>
      <c r="BA29" s="76">
        <v>8080</v>
      </c>
      <c r="BB29" s="54"/>
      <c r="BC29" s="53">
        <v>544</v>
      </c>
      <c r="BD29" s="54"/>
      <c r="BE29" s="53">
        <v>14353</v>
      </c>
      <c r="BF29" s="54"/>
      <c r="BG29" s="53">
        <v>14086</v>
      </c>
      <c r="BH29" s="54"/>
      <c r="BI29" s="53">
        <v>7532</v>
      </c>
      <c r="BJ29" s="54"/>
      <c r="BK29" s="53">
        <v>7947</v>
      </c>
      <c r="BL29" s="54"/>
      <c r="BM29" s="53">
        <v>11674</v>
      </c>
      <c r="BN29" s="54"/>
      <c r="BO29" s="53">
        <v>12377</v>
      </c>
      <c r="BP29" s="54"/>
      <c r="BQ29" s="53" t="s">
        <v>371</v>
      </c>
      <c r="BR29" s="54"/>
      <c r="BS29" s="53" t="s">
        <v>371</v>
      </c>
      <c r="BT29" s="54"/>
    </row>
    <row r="30" spans="1:72" ht="12.75">
      <c r="A30" s="222"/>
      <c r="B30" s="39" t="s">
        <v>179</v>
      </c>
      <c r="C30" s="106">
        <v>19391</v>
      </c>
      <c r="D30" s="164"/>
      <c r="E30" s="76">
        <v>17302</v>
      </c>
      <c r="F30" s="54"/>
      <c r="G30" s="76">
        <v>15730</v>
      </c>
      <c r="H30" s="54"/>
      <c r="I30" s="76">
        <v>14850</v>
      </c>
      <c r="J30" s="54"/>
      <c r="K30" s="76">
        <v>6873</v>
      </c>
      <c r="L30" s="54"/>
      <c r="M30" s="76">
        <v>17810</v>
      </c>
      <c r="N30" s="54"/>
      <c r="O30" s="76">
        <v>16560</v>
      </c>
      <c r="P30" s="54"/>
      <c r="Q30" s="76">
        <v>21981</v>
      </c>
      <c r="R30" s="54"/>
      <c r="S30" s="76">
        <v>17225</v>
      </c>
      <c r="T30" s="54"/>
      <c r="U30" s="76">
        <v>16691</v>
      </c>
      <c r="V30" s="54"/>
      <c r="W30" s="76">
        <v>18746</v>
      </c>
      <c r="X30" s="54"/>
      <c r="Y30" s="76">
        <v>6620</v>
      </c>
      <c r="Z30" s="54"/>
      <c r="AA30" s="76">
        <v>18547</v>
      </c>
      <c r="AB30" s="54"/>
      <c r="AC30" s="76">
        <v>2938</v>
      </c>
      <c r="AD30" s="54"/>
      <c r="AE30" s="76">
        <v>17330</v>
      </c>
      <c r="AF30" s="54"/>
      <c r="AG30" s="76">
        <v>17397</v>
      </c>
      <c r="AH30" s="54"/>
      <c r="AI30" s="53">
        <v>10993</v>
      </c>
      <c r="AJ30" s="54"/>
      <c r="AK30" s="53">
        <v>8160</v>
      </c>
      <c r="AL30" s="54"/>
      <c r="AM30" s="53">
        <v>6294</v>
      </c>
      <c r="AN30" s="54"/>
      <c r="AO30" s="53">
        <v>3240</v>
      </c>
      <c r="AP30" s="54"/>
      <c r="AQ30" s="53">
        <v>14310</v>
      </c>
      <c r="AR30" s="54"/>
      <c r="AS30" s="53" t="s">
        <v>371</v>
      </c>
      <c r="AT30" s="54"/>
      <c r="AU30" s="53">
        <v>3237</v>
      </c>
      <c r="AV30" s="54"/>
      <c r="AW30" s="53">
        <v>13922</v>
      </c>
      <c r="AX30" s="54"/>
      <c r="AY30" s="53">
        <v>16320</v>
      </c>
      <c r="AZ30" s="54"/>
      <c r="BA30" s="76">
        <v>8502</v>
      </c>
      <c r="BB30" s="54"/>
      <c r="BC30" s="53">
        <v>1075</v>
      </c>
      <c r="BD30" s="54"/>
      <c r="BE30" s="53">
        <v>12000</v>
      </c>
      <c r="BF30" s="54"/>
      <c r="BG30" s="53">
        <v>13508</v>
      </c>
      <c r="BH30" s="54"/>
      <c r="BI30" s="53">
        <v>7605</v>
      </c>
      <c r="BJ30" s="54"/>
      <c r="BK30" s="53">
        <v>8352</v>
      </c>
      <c r="BL30" s="54"/>
      <c r="BM30" s="53">
        <v>11770</v>
      </c>
      <c r="BN30" s="54"/>
      <c r="BO30" s="53" t="s">
        <v>371</v>
      </c>
      <c r="BP30" s="54"/>
      <c r="BQ30" s="53" t="s">
        <v>371</v>
      </c>
      <c r="BR30" s="54"/>
      <c r="BS30" s="53" t="s">
        <v>371</v>
      </c>
      <c r="BT30" s="54"/>
    </row>
    <row r="31" spans="1:72" ht="12.75">
      <c r="A31" s="222"/>
      <c r="B31" s="17" t="s">
        <v>204</v>
      </c>
      <c r="C31" s="106">
        <v>19224</v>
      </c>
      <c r="D31" s="164"/>
      <c r="E31" s="76">
        <v>17521</v>
      </c>
      <c r="F31" s="54"/>
      <c r="G31" s="76">
        <v>16549</v>
      </c>
      <c r="H31" s="54"/>
      <c r="I31" s="76">
        <v>14572</v>
      </c>
      <c r="J31" s="54"/>
      <c r="K31" s="76">
        <v>6996</v>
      </c>
      <c r="L31" s="54"/>
      <c r="M31" s="76">
        <v>28484</v>
      </c>
      <c r="N31" s="54"/>
      <c r="O31" s="76">
        <v>16284</v>
      </c>
      <c r="P31" s="54"/>
      <c r="Q31" s="76">
        <v>20918</v>
      </c>
      <c r="R31" s="54"/>
      <c r="S31" s="76">
        <v>17673</v>
      </c>
      <c r="T31" s="54"/>
      <c r="U31" s="76">
        <v>18297</v>
      </c>
      <c r="V31" s="54"/>
      <c r="W31" s="76">
        <v>19264</v>
      </c>
      <c r="X31" s="54"/>
      <c r="Y31" s="76">
        <v>4928</v>
      </c>
      <c r="Z31" s="54"/>
      <c r="AA31" s="76">
        <v>18737</v>
      </c>
      <c r="AB31" s="54"/>
      <c r="AC31" s="76">
        <v>5268</v>
      </c>
      <c r="AD31" s="54"/>
      <c r="AE31" s="76">
        <v>17528</v>
      </c>
      <c r="AF31" s="54"/>
      <c r="AG31" s="76">
        <v>16783</v>
      </c>
      <c r="AH31" s="54"/>
      <c r="AI31" s="53">
        <v>10881</v>
      </c>
      <c r="AJ31" s="54"/>
      <c r="AK31" s="53">
        <v>9793</v>
      </c>
      <c r="AL31" s="54"/>
      <c r="AM31" s="53">
        <v>6856</v>
      </c>
      <c r="AN31" s="54"/>
      <c r="AO31" s="53">
        <v>3671</v>
      </c>
      <c r="AP31" s="54"/>
      <c r="AQ31" s="53">
        <v>12415</v>
      </c>
      <c r="AR31" s="54"/>
      <c r="AS31" s="53" t="s">
        <v>371</v>
      </c>
      <c r="AT31" s="54"/>
      <c r="AU31" s="53">
        <v>3770</v>
      </c>
      <c r="AV31" s="54"/>
      <c r="AW31" s="53">
        <v>12809</v>
      </c>
      <c r="AX31" s="54"/>
      <c r="AY31" s="53">
        <v>16000</v>
      </c>
      <c r="AZ31" s="54"/>
      <c r="BA31" s="76">
        <v>8166</v>
      </c>
      <c r="BB31" s="54"/>
      <c r="BC31" s="53">
        <v>1101</v>
      </c>
      <c r="BD31" s="54"/>
      <c r="BE31" s="53">
        <v>11854</v>
      </c>
      <c r="BF31" s="54"/>
      <c r="BG31" s="53">
        <v>14548</v>
      </c>
      <c r="BH31" s="54"/>
      <c r="BI31" s="53">
        <v>7715</v>
      </c>
      <c r="BJ31" s="54"/>
      <c r="BK31" s="53">
        <v>8622</v>
      </c>
      <c r="BL31" s="54"/>
      <c r="BM31" s="53" t="s">
        <v>371</v>
      </c>
      <c r="BN31" s="54"/>
      <c r="BO31" s="53" t="s">
        <v>371</v>
      </c>
      <c r="BP31" s="54"/>
      <c r="BQ31" s="53" t="s">
        <v>371</v>
      </c>
      <c r="BR31" s="54"/>
      <c r="BS31" s="53" t="s">
        <v>371</v>
      </c>
      <c r="BT31" s="54"/>
    </row>
    <row r="32" spans="1:72" ht="12.75">
      <c r="A32" s="222"/>
      <c r="B32" s="17" t="s">
        <v>219</v>
      </c>
      <c r="C32" s="106">
        <v>19809</v>
      </c>
      <c r="D32" s="164"/>
      <c r="E32" s="76">
        <v>18560</v>
      </c>
      <c r="F32" s="54"/>
      <c r="G32" s="76">
        <v>15865</v>
      </c>
      <c r="H32" s="54"/>
      <c r="I32" s="76">
        <v>16233</v>
      </c>
      <c r="J32" s="54"/>
      <c r="K32" s="76">
        <v>6671</v>
      </c>
      <c r="L32" s="54"/>
      <c r="M32" s="76">
        <v>16801</v>
      </c>
      <c r="N32" s="54"/>
      <c r="O32" s="76">
        <v>15505</v>
      </c>
      <c r="P32" s="54"/>
      <c r="Q32" s="76">
        <v>20536</v>
      </c>
      <c r="R32" s="54"/>
      <c r="S32" s="76">
        <v>17496</v>
      </c>
      <c r="T32" s="54"/>
      <c r="U32" s="76">
        <v>17459</v>
      </c>
      <c r="V32" s="54"/>
      <c r="W32" s="76">
        <v>17608</v>
      </c>
      <c r="X32" s="54"/>
      <c r="Y32" s="76">
        <v>435</v>
      </c>
      <c r="Z32" s="54"/>
      <c r="AA32" s="76">
        <v>18588</v>
      </c>
      <c r="AB32" s="54"/>
      <c r="AC32" s="76">
        <v>1375</v>
      </c>
      <c r="AD32" s="54"/>
      <c r="AE32" s="76">
        <v>15991</v>
      </c>
      <c r="AF32" s="54"/>
      <c r="AG32" s="76">
        <v>16465</v>
      </c>
      <c r="AH32" s="54"/>
      <c r="AI32" s="53">
        <v>9891</v>
      </c>
      <c r="AJ32" s="54"/>
      <c r="AK32" s="53">
        <v>10045</v>
      </c>
      <c r="AL32" s="54"/>
      <c r="AM32" s="53">
        <v>7220</v>
      </c>
      <c r="AN32" s="54"/>
      <c r="AO32" s="53">
        <v>4464</v>
      </c>
      <c r="AP32" s="54"/>
      <c r="AQ32" s="53">
        <v>12694</v>
      </c>
      <c r="AR32" s="54"/>
      <c r="AS32" s="53" t="s">
        <v>371</v>
      </c>
      <c r="AT32" s="54"/>
      <c r="AU32" s="53">
        <v>3749</v>
      </c>
      <c r="AV32" s="54"/>
      <c r="AW32" s="53">
        <v>12577</v>
      </c>
      <c r="AX32" s="54"/>
      <c r="AY32" s="53" t="s">
        <v>371</v>
      </c>
      <c r="AZ32" s="54"/>
      <c r="BA32" s="76" t="s">
        <v>371</v>
      </c>
      <c r="BB32" s="54"/>
      <c r="BC32" s="53">
        <v>1263</v>
      </c>
      <c r="BD32" s="54"/>
      <c r="BE32" s="53" t="s">
        <v>371</v>
      </c>
      <c r="BF32" s="54"/>
      <c r="BG32" s="53" t="s">
        <v>371</v>
      </c>
      <c r="BH32" s="54"/>
      <c r="BI32" s="53" t="s">
        <v>371</v>
      </c>
      <c r="BJ32" s="54"/>
      <c r="BK32" s="53" t="s">
        <v>371</v>
      </c>
      <c r="BL32" s="54"/>
      <c r="BM32" s="53" t="s">
        <v>371</v>
      </c>
      <c r="BN32" s="54"/>
      <c r="BO32" s="53" t="s">
        <v>371</v>
      </c>
      <c r="BP32" s="54"/>
      <c r="BQ32" s="53" t="s">
        <v>371</v>
      </c>
      <c r="BR32" s="54"/>
      <c r="BS32" s="53" t="s">
        <v>371</v>
      </c>
      <c r="BT32" s="54"/>
    </row>
    <row r="33" spans="1:72" ht="12.75">
      <c r="A33" s="222"/>
      <c r="B33" s="17" t="s">
        <v>238</v>
      </c>
      <c r="C33" s="106">
        <v>20129</v>
      </c>
      <c r="D33" s="107"/>
      <c r="E33" s="76">
        <v>29223</v>
      </c>
      <c r="F33" s="54"/>
      <c r="G33" s="76">
        <v>15733</v>
      </c>
      <c r="H33" s="54"/>
      <c r="I33" s="76">
        <v>15174</v>
      </c>
      <c r="J33" s="54"/>
      <c r="K33" s="76">
        <v>7122</v>
      </c>
      <c r="L33" s="54"/>
      <c r="M33" s="76">
        <v>16312</v>
      </c>
      <c r="N33" s="54"/>
      <c r="O33" s="76">
        <v>79446</v>
      </c>
      <c r="P33" s="54"/>
      <c r="Q33" s="76">
        <v>20875</v>
      </c>
      <c r="R33" s="54"/>
      <c r="S33" s="76">
        <v>16500</v>
      </c>
      <c r="T33" s="54"/>
      <c r="U33" s="76">
        <v>17294</v>
      </c>
      <c r="V33" s="54"/>
      <c r="W33" s="76">
        <v>20377</v>
      </c>
      <c r="X33" s="54"/>
      <c r="Y33" s="76">
        <v>200</v>
      </c>
      <c r="Z33" s="54"/>
      <c r="AA33" s="76">
        <v>18195</v>
      </c>
      <c r="AB33" s="54"/>
      <c r="AC33" s="76">
        <v>1550</v>
      </c>
      <c r="AD33" s="54"/>
      <c r="AE33" s="76" t="s">
        <v>371</v>
      </c>
      <c r="AF33" s="54"/>
      <c r="AG33" s="76">
        <v>16922</v>
      </c>
      <c r="AH33" s="54"/>
      <c r="AI33" s="76">
        <v>9596</v>
      </c>
      <c r="AJ33" s="54"/>
      <c r="AK33" s="76">
        <v>10117</v>
      </c>
      <c r="AL33" s="54"/>
      <c r="AM33" s="76">
        <v>1219</v>
      </c>
      <c r="AN33" s="54"/>
      <c r="AO33" s="76" t="s">
        <v>371</v>
      </c>
      <c r="AP33" s="54"/>
      <c r="AQ33" s="76">
        <v>12688</v>
      </c>
      <c r="AR33" s="54"/>
      <c r="AS33" s="76" t="s">
        <v>371</v>
      </c>
      <c r="AT33" s="54"/>
      <c r="AU33" s="76">
        <v>3842</v>
      </c>
      <c r="AV33" s="54"/>
      <c r="AW33" s="76" t="s">
        <v>371</v>
      </c>
      <c r="AX33" s="54"/>
      <c r="AY33" s="76" t="s">
        <v>371</v>
      </c>
      <c r="AZ33" s="54"/>
      <c r="BA33" s="76" t="s">
        <v>371</v>
      </c>
      <c r="BB33" s="54"/>
      <c r="BC33" s="76" t="s">
        <v>371</v>
      </c>
      <c r="BD33" s="54"/>
      <c r="BE33" s="76" t="s">
        <v>371</v>
      </c>
      <c r="BF33" s="54"/>
      <c r="BG33" s="76" t="s">
        <v>371</v>
      </c>
      <c r="BH33" s="54"/>
      <c r="BI33" s="76" t="s">
        <v>371</v>
      </c>
      <c r="BJ33" s="54"/>
      <c r="BK33" s="76" t="s">
        <v>371</v>
      </c>
      <c r="BL33" s="54"/>
      <c r="BM33" s="76" t="s">
        <v>371</v>
      </c>
      <c r="BN33" s="54"/>
      <c r="BO33" s="76" t="s">
        <v>371</v>
      </c>
      <c r="BP33" s="54"/>
      <c r="BQ33" s="76" t="s">
        <v>371</v>
      </c>
      <c r="BR33" s="54"/>
      <c r="BS33" s="76" t="s">
        <v>371</v>
      </c>
      <c r="BT33" s="54"/>
    </row>
    <row r="34" spans="1:72" ht="12.75">
      <c r="A34" s="222"/>
      <c r="B34" s="17" t="s">
        <v>254</v>
      </c>
      <c r="C34" s="106">
        <v>22549</v>
      </c>
      <c r="D34" s="107"/>
      <c r="E34" s="76">
        <v>19072</v>
      </c>
      <c r="F34" s="54"/>
      <c r="G34" s="76">
        <v>15059</v>
      </c>
      <c r="H34" s="54"/>
      <c r="I34" s="76">
        <v>15963</v>
      </c>
      <c r="J34" s="54"/>
      <c r="K34" s="76">
        <v>7092</v>
      </c>
      <c r="L34" s="54"/>
      <c r="M34" s="76">
        <v>14840</v>
      </c>
      <c r="N34" s="54"/>
      <c r="O34" s="76">
        <v>12598</v>
      </c>
      <c r="P34" s="54"/>
      <c r="Q34" s="76">
        <v>14142</v>
      </c>
      <c r="R34" s="54"/>
      <c r="S34" s="76">
        <v>14681</v>
      </c>
      <c r="T34" s="54"/>
      <c r="U34" s="76">
        <v>16173</v>
      </c>
      <c r="V34" s="54"/>
      <c r="W34" s="76">
        <v>22962</v>
      </c>
      <c r="X34" s="54"/>
      <c r="Y34" s="76">
        <v>200</v>
      </c>
      <c r="Z34" s="54"/>
      <c r="AA34" s="76">
        <v>18478</v>
      </c>
      <c r="AB34" s="54"/>
      <c r="AC34" s="76">
        <v>1574</v>
      </c>
      <c r="AD34" s="54"/>
      <c r="AE34" s="76" t="s">
        <v>371</v>
      </c>
      <c r="AF34" s="54"/>
      <c r="AG34" s="76">
        <v>16621</v>
      </c>
      <c r="AH34" s="54"/>
      <c r="AI34" s="76">
        <v>9364</v>
      </c>
      <c r="AJ34" s="54"/>
      <c r="AK34" s="76" t="s">
        <v>371</v>
      </c>
      <c r="AL34" s="54"/>
      <c r="AM34" s="76" t="s">
        <v>371</v>
      </c>
      <c r="AN34" s="54"/>
      <c r="AO34" s="76" t="s">
        <v>371</v>
      </c>
      <c r="AP34" s="54"/>
      <c r="AQ34" s="76" t="s">
        <v>371</v>
      </c>
      <c r="AR34" s="54"/>
      <c r="AS34" s="76" t="s">
        <v>371</v>
      </c>
      <c r="AT34" s="54"/>
      <c r="AU34" s="76" t="s">
        <v>371</v>
      </c>
      <c r="AV34" s="54"/>
      <c r="AW34" s="76" t="s">
        <v>371</v>
      </c>
      <c r="AX34" s="54"/>
      <c r="AY34" s="76" t="s">
        <v>371</v>
      </c>
      <c r="AZ34" s="54"/>
      <c r="BA34" s="76" t="s">
        <v>371</v>
      </c>
      <c r="BB34" s="54"/>
      <c r="BC34" s="76" t="s">
        <v>371</v>
      </c>
      <c r="BD34" s="54"/>
      <c r="BE34" s="76" t="s">
        <v>371</v>
      </c>
      <c r="BF34" s="54"/>
      <c r="BG34" s="76" t="s">
        <v>371</v>
      </c>
      <c r="BH34" s="54"/>
      <c r="BI34" s="76" t="s">
        <v>371</v>
      </c>
      <c r="BJ34" s="54"/>
      <c r="BK34" s="76" t="s">
        <v>371</v>
      </c>
      <c r="BL34" s="54"/>
      <c r="BM34" s="76" t="s">
        <v>371</v>
      </c>
      <c r="BN34" s="54"/>
      <c r="BO34" s="76" t="s">
        <v>371</v>
      </c>
      <c r="BP34" s="54"/>
      <c r="BQ34" s="76" t="s">
        <v>371</v>
      </c>
      <c r="BR34" s="54"/>
      <c r="BS34" s="76" t="s">
        <v>371</v>
      </c>
      <c r="BT34" s="54"/>
    </row>
    <row r="35" spans="1:72" ht="12.75">
      <c r="A35" s="222"/>
      <c r="B35" s="17" t="s">
        <v>264</v>
      </c>
      <c r="C35" s="106">
        <v>22252</v>
      </c>
      <c r="D35" s="164"/>
      <c r="E35" s="127">
        <v>19020</v>
      </c>
      <c r="F35" s="164"/>
      <c r="G35" s="76">
        <v>15216</v>
      </c>
      <c r="H35" s="54"/>
      <c r="I35" s="76">
        <v>18922</v>
      </c>
      <c r="J35" s="54"/>
      <c r="K35" s="76">
        <v>3731</v>
      </c>
      <c r="L35" s="54"/>
      <c r="M35" s="76">
        <v>13929</v>
      </c>
      <c r="N35" s="54"/>
      <c r="O35" s="76">
        <v>12045</v>
      </c>
      <c r="P35" s="54"/>
      <c r="Q35" s="76">
        <v>11791</v>
      </c>
      <c r="R35" s="54"/>
      <c r="S35" s="76">
        <v>14512</v>
      </c>
      <c r="T35" s="54"/>
      <c r="U35" s="76">
        <v>2841</v>
      </c>
      <c r="V35" s="54"/>
      <c r="W35" s="76">
        <v>22672</v>
      </c>
      <c r="X35" s="54"/>
      <c r="Y35" s="76" t="s">
        <v>371</v>
      </c>
      <c r="Z35" s="54"/>
      <c r="AA35" s="76">
        <v>18599</v>
      </c>
      <c r="AB35" s="54"/>
      <c r="AC35" s="76" t="s">
        <v>371</v>
      </c>
      <c r="AD35" s="54"/>
      <c r="AE35" s="76" t="s">
        <v>371</v>
      </c>
      <c r="AF35" s="54"/>
      <c r="AG35" s="76"/>
      <c r="AH35" s="54"/>
      <c r="AI35" s="53" t="s">
        <v>371</v>
      </c>
      <c r="AJ35" s="54"/>
      <c r="AK35" s="53" t="s">
        <v>371</v>
      </c>
      <c r="AL35" s="54"/>
      <c r="AM35" s="53" t="s">
        <v>371</v>
      </c>
      <c r="AN35" s="54"/>
      <c r="AO35" s="53" t="s">
        <v>371</v>
      </c>
      <c r="AP35" s="54"/>
      <c r="AQ35" s="53" t="s">
        <v>371</v>
      </c>
      <c r="AR35" s="54"/>
      <c r="AS35" s="53" t="s">
        <v>371</v>
      </c>
      <c r="AT35" s="54"/>
      <c r="AU35" s="53" t="s">
        <v>371</v>
      </c>
      <c r="AV35" s="54"/>
      <c r="AW35" s="53" t="s">
        <v>371</v>
      </c>
      <c r="AX35" s="54"/>
      <c r="AY35" s="53" t="s">
        <v>371</v>
      </c>
      <c r="AZ35" s="54"/>
      <c r="BA35" s="76" t="s">
        <v>371</v>
      </c>
      <c r="BB35" s="54"/>
      <c r="BC35" s="53" t="s">
        <v>371</v>
      </c>
      <c r="BD35" s="54"/>
      <c r="BE35" s="53" t="s">
        <v>371</v>
      </c>
      <c r="BF35" s="54"/>
      <c r="BG35" s="53" t="s">
        <v>371</v>
      </c>
      <c r="BH35" s="54"/>
      <c r="BI35" s="53" t="s">
        <v>371</v>
      </c>
      <c r="BJ35" s="54"/>
      <c r="BK35" s="53" t="s">
        <v>371</v>
      </c>
      <c r="BL35" s="54"/>
      <c r="BM35" s="53" t="s">
        <v>371</v>
      </c>
      <c r="BN35" s="54"/>
      <c r="BO35" s="53" t="s">
        <v>371</v>
      </c>
      <c r="BP35" s="54"/>
      <c r="BQ35" s="53" t="s">
        <v>371</v>
      </c>
      <c r="BR35" s="54"/>
      <c r="BS35" s="53" t="s">
        <v>371</v>
      </c>
      <c r="BT35" s="54"/>
    </row>
    <row r="36" spans="1:72" ht="12.75">
      <c r="A36" s="222"/>
      <c r="B36" s="17" t="s">
        <v>271</v>
      </c>
      <c r="C36" s="106">
        <v>21775</v>
      </c>
      <c r="D36" s="164"/>
      <c r="E36" s="127">
        <v>19198</v>
      </c>
      <c r="F36" s="164"/>
      <c r="G36" s="76">
        <v>13788</v>
      </c>
      <c r="H36" s="54"/>
      <c r="I36" s="76">
        <v>13290</v>
      </c>
      <c r="J36" s="54"/>
      <c r="K36" s="76">
        <v>6933</v>
      </c>
      <c r="L36" s="54"/>
      <c r="M36" s="76">
        <v>12668</v>
      </c>
      <c r="N36" s="54"/>
      <c r="O36" s="76">
        <v>13239</v>
      </c>
      <c r="P36" s="54"/>
      <c r="Q36" s="76">
        <v>11167</v>
      </c>
      <c r="R36" s="54"/>
      <c r="S36" s="76">
        <v>14837</v>
      </c>
      <c r="T36" s="54"/>
      <c r="U36" s="76">
        <v>2750</v>
      </c>
      <c r="V36" s="54"/>
      <c r="W36" s="76">
        <v>20006</v>
      </c>
      <c r="X36" s="54"/>
      <c r="Y36" s="76" t="s">
        <v>371</v>
      </c>
      <c r="Z36" s="54"/>
      <c r="AA36" s="76" t="s">
        <v>371</v>
      </c>
      <c r="AB36" s="54"/>
      <c r="AC36" s="76" t="s">
        <v>371</v>
      </c>
      <c r="AD36" s="54"/>
      <c r="AE36" s="76" t="s">
        <v>371</v>
      </c>
      <c r="AF36" s="54"/>
      <c r="AG36" s="76" t="s">
        <v>371</v>
      </c>
      <c r="AH36" s="54"/>
      <c r="AI36" s="53" t="s">
        <v>371</v>
      </c>
      <c r="AJ36" s="54"/>
      <c r="AK36" s="53" t="s">
        <v>371</v>
      </c>
      <c r="AL36" s="54"/>
      <c r="AM36" s="53" t="s">
        <v>371</v>
      </c>
      <c r="AN36" s="54"/>
      <c r="AO36" s="53" t="s">
        <v>371</v>
      </c>
      <c r="AP36" s="54"/>
      <c r="AQ36" s="53" t="s">
        <v>371</v>
      </c>
      <c r="AR36" s="54"/>
      <c r="AS36" s="53" t="s">
        <v>371</v>
      </c>
      <c r="AT36" s="54"/>
      <c r="AU36" s="53" t="s">
        <v>371</v>
      </c>
      <c r="AV36" s="54"/>
      <c r="AW36" s="53" t="s">
        <v>371</v>
      </c>
      <c r="AX36" s="54"/>
      <c r="AY36" s="53" t="s">
        <v>371</v>
      </c>
      <c r="AZ36" s="54"/>
      <c r="BA36" s="76" t="s">
        <v>371</v>
      </c>
      <c r="BB36" s="54"/>
      <c r="BC36" s="53" t="s">
        <v>371</v>
      </c>
      <c r="BD36" s="54"/>
      <c r="BE36" s="53" t="s">
        <v>371</v>
      </c>
      <c r="BF36" s="54"/>
      <c r="BG36" s="53" t="s">
        <v>371</v>
      </c>
      <c r="BH36" s="54"/>
      <c r="BI36" s="53" t="s">
        <v>371</v>
      </c>
      <c r="BJ36" s="54"/>
      <c r="BK36" s="53" t="s">
        <v>371</v>
      </c>
      <c r="BL36" s="54"/>
      <c r="BM36" s="53" t="s">
        <v>371</v>
      </c>
      <c r="BN36" s="54"/>
      <c r="BO36" s="53" t="s">
        <v>371</v>
      </c>
      <c r="BP36" s="54"/>
      <c r="BQ36" s="53" t="s">
        <v>371</v>
      </c>
      <c r="BR36" s="54"/>
      <c r="BS36" s="53" t="s">
        <v>371</v>
      </c>
      <c r="BT36" s="54"/>
    </row>
    <row r="37" spans="1:72" ht="12.75">
      <c r="A37" s="222"/>
      <c r="B37" s="17" t="s">
        <v>283</v>
      </c>
      <c r="C37" s="106">
        <v>19672</v>
      </c>
      <c r="D37" s="164"/>
      <c r="E37" s="127">
        <v>18043</v>
      </c>
      <c r="F37" s="164"/>
      <c r="G37" s="76">
        <v>3657</v>
      </c>
      <c r="H37" s="54"/>
      <c r="I37" s="76">
        <v>16061</v>
      </c>
      <c r="J37" s="54"/>
      <c r="K37" s="76">
        <v>6770</v>
      </c>
      <c r="L37" s="54"/>
      <c r="M37" s="76">
        <v>10846</v>
      </c>
      <c r="N37" s="54"/>
      <c r="O37" s="76">
        <v>13106</v>
      </c>
      <c r="P37" s="54"/>
      <c r="Q37" s="76">
        <v>13902</v>
      </c>
      <c r="R37" s="54"/>
      <c r="S37" s="76">
        <v>12790</v>
      </c>
      <c r="T37" s="54"/>
      <c r="U37" s="76" t="s">
        <v>371</v>
      </c>
      <c r="V37" s="54"/>
      <c r="W37" s="76">
        <v>20079</v>
      </c>
      <c r="X37" s="54"/>
      <c r="Y37" s="76" t="s">
        <v>371</v>
      </c>
      <c r="Z37" s="54"/>
      <c r="AA37" s="76" t="s">
        <v>371</v>
      </c>
      <c r="AB37" s="54"/>
      <c r="AC37" s="76" t="s">
        <v>371</v>
      </c>
      <c r="AD37" s="54"/>
      <c r="AE37" s="76" t="s">
        <v>371</v>
      </c>
      <c r="AF37" s="54"/>
      <c r="AG37" s="76" t="s">
        <v>371</v>
      </c>
      <c r="AH37" s="54"/>
      <c r="AI37" s="53" t="s">
        <v>371</v>
      </c>
      <c r="AJ37" s="54"/>
      <c r="AK37" s="53" t="s">
        <v>371</v>
      </c>
      <c r="AL37" s="54"/>
      <c r="AM37" s="53" t="s">
        <v>371</v>
      </c>
      <c r="AN37" s="54"/>
      <c r="AO37" s="53" t="s">
        <v>371</v>
      </c>
      <c r="AP37" s="54"/>
      <c r="AQ37" s="53" t="s">
        <v>371</v>
      </c>
      <c r="AR37" s="54"/>
      <c r="AS37" s="53" t="s">
        <v>371</v>
      </c>
      <c r="AT37" s="54"/>
      <c r="AU37" s="53" t="s">
        <v>371</v>
      </c>
      <c r="AV37" s="54"/>
      <c r="AW37" s="53" t="s">
        <v>371</v>
      </c>
      <c r="AX37" s="54"/>
      <c r="AY37" s="53" t="s">
        <v>371</v>
      </c>
      <c r="AZ37" s="54"/>
      <c r="BA37" s="76" t="s">
        <v>371</v>
      </c>
      <c r="BB37" s="54"/>
      <c r="BC37" s="53" t="s">
        <v>371</v>
      </c>
      <c r="BD37" s="54"/>
      <c r="BE37" s="53" t="s">
        <v>371</v>
      </c>
      <c r="BF37" s="54"/>
      <c r="BG37" s="53" t="s">
        <v>371</v>
      </c>
      <c r="BH37" s="54"/>
      <c r="BI37" s="53" t="s">
        <v>371</v>
      </c>
      <c r="BJ37" s="54"/>
      <c r="BK37" s="53" t="s">
        <v>371</v>
      </c>
      <c r="BL37" s="54"/>
      <c r="BM37" s="53" t="s">
        <v>371</v>
      </c>
      <c r="BN37" s="54"/>
      <c r="BO37" s="53" t="s">
        <v>371</v>
      </c>
      <c r="BP37" s="54"/>
      <c r="BQ37" s="53" t="s">
        <v>371</v>
      </c>
      <c r="BR37" s="54"/>
      <c r="BS37" s="53" t="s">
        <v>371</v>
      </c>
      <c r="BT37" s="54"/>
    </row>
    <row r="38" spans="1:72" ht="12.75">
      <c r="A38" s="222"/>
      <c r="B38" s="17" t="s">
        <v>303</v>
      </c>
      <c r="C38" s="106">
        <v>17125</v>
      </c>
      <c r="D38" s="164"/>
      <c r="E38" s="127">
        <v>16628</v>
      </c>
      <c r="F38" s="164"/>
      <c r="G38" s="76">
        <v>3968</v>
      </c>
      <c r="H38" s="54"/>
      <c r="I38" s="76">
        <v>13083</v>
      </c>
      <c r="J38" s="54"/>
      <c r="K38" s="76">
        <v>5680</v>
      </c>
      <c r="L38" s="54"/>
      <c r="M38" s="76">
        <v>9345</v>
      </c>
      <c r="N38" s="54"/>
      <c r="O38" s="76" t="s">
        <v>371</v>
      </c>
      <c r="P38" s="54"/>
      <c r="Q38" s="76" t="s">
        <v>371</v>
      </c>
      <c r="R38" s="54"/>
      <c r="S38" s="76" t="s">
        <v>371</v>
      </c>
      <c r="T38" s="54"/>
      <c r="U38" s="76" t="s">
        <v>371</v>
      </c>
      <c r="V38" s="54"/>
      <c r="W38" s="76">
        <v>20486</v>
      </c>
      <c r="X38" s="54"/>
      <c r="Y38" s="76" t="s">
        <v>371</v>
      </c>
      <c r="Z38" s="54"/>
      <c r="AA38" s="76" t="s">
        <v>371</v>
      </c>
      <c r="AB38" s="54"/>
      <c r="AC38" s="76" t="s">
        <v>371</v>
      </c>
      <c r="AD38" s="54"/>
      <c r="AE38" s="76" t="s">
        <v>371</v>
      </c>
      <c r="AF38" s="54"/>
      <c r="AG38" s="76" t="s">
        <v>371</v>
      </c>
      <c r="AH38" s="54"/>
      <c r="AI38" s="53" t="s">
        <v>371</v>
      </c>
      <c r="AJ38" s="54"/>
      <c r="AK38" s="53" t="s">
        <v>371</v>
      </c>
      <c r="AL38" s="54"/>
      <c r="AM38" s="53" t="s">
        <v>371</v>
      </c>
      <c r="AN38" s="54"/>
      <c r="AO38" s="53" t="s">
        <v>371</v>
      </c>
      <c r="AP38" s="54"/>
      <c r="AQ38" s="53" t="s">
        <v>371</v>
      </c>
      <c r="AR38" s="54"/>
      <c r="AS38" s="53" t="s">
        <v>371</v>
      </c>
      <c r="AT38" s="54"/>
      <c r="AU38" s="53" t="s">
        <v>371</v>
      </c>
      <c r="AV38" s="54"/>
      <c r="AW38" s="53" t="s">
        <v>371</v>
      </c>
      <c r="AX38" s="54"/>
      <c r="AY38" s="53" t="s">
        <v>371</v>
      </c>
      <c r="AZ38" s="54"/>
      <c r="BA38" s="76" t="s">
        <v>371</v>
      </c>
      <c r="BB38" s="54"/>
      <c r="BC38" s="53" t="s">
        <v>371</v>
      </c>
      <c r="BD38" s="54"/>
      <c r="BE38" s="53" t="s">
        <v>371</v>
      </c>
      <c r="BF38" s="54"/>
      <c r="BG38" s="53" t="s">
        <v>371</v>
      </c>
      <c r="BH38" s="54"/>
      <c r="BI38" s="53" t="s">
        <v>371</v>
      </c>
      <c r="BJ38" s="54"/>
      <c r="BK38" s="53" t="s">
        <v>371</v>
      </c>
      <c r="BL38" s="54"/>
      <c r="BM38" s="53" t="s">
        <v>371</v>
      </c>
      <c r="BN38" s="54"/>
      <c r="BO38" s="53" t="s">
        <v>371</v>
      </c>
      <c r="BP38" s="54"/>
      <c r="BQ38" s="53" t="s">
        <v>371</v>
      </c>
      <c r="BR38" s="54"/>
      <c r="BS38" s="53" t="s">
        <v>371</v>
      </c>
      <c r="BT38" s="54"/>
    </row>
    <row r="39" spans="1:72" ht="12.75">
      <c r="A39" s="222"/>
      <c r="B39" s="17" t="s">
        <v>316</v>
      </c>
      <c r="C39" s="106">
        <v>15495</v>
      </c>
      <c r="D39" s="164"/>
      <c r="E39" s="76">
        <v>15642</v>
      </c>
      <c r="F39" s="54"/>
      <c r="G39" s="76">
        <v>3259</v>
      </c>
      <c r="H39" s="54"/>
      <c r="I39" s="76">
        <v>12571</v>
      </c>
      <c r="J39" s="54"/>
      <c r="K39" s="76">
        <v>5611</v>
      </c>
      <c r="L39" s="54"/>
      <c r="M39" s="76">
        <v>10566</v>
      </c>
      <c r="N39" s="54"/>
      <c r="O39" s="76" t="s">
        <v>371</v>
      </c>
      <c r="P39" s="54"/>
      <c r="Q39" s="76" t="s">
        <v>371</v>
      </c>
      <c r="R39" s="54"/>
      <c r="S39" s="76" t="s">
        <v>371</v>
      </c>
      <c r="T39" s="54"/>
      <c r="U39" s="76" t="s">
        <v>371</v>
      </c>
      <c r="V39" s="54"/>
      <c r="W39" s="76">
        <v>18819</v>
      </c>
      <c r="X39" s="54"/>
      <c r="Y39" s="76" t="s">
        <v>371</v>
      </c>
      <c r="Z39" s="54"/>
      <c r="AA39" s="76" t="s">
        <v>371</v>
      </c>
      <c r="AB39" s="54"/>
      <c r="AC39" s="76" t="s">
        <v>371</v>
      </c>
      <c r="AD39" s="54"/>
      <c r="AE39" s="76" t="s">
        <v>371</v>
      </c>
      <c r="AF39" s="54"/>
      <c r="AG39" s="76" t="s">
        <v>371</v>
      </c>
      <c r="AH39" s="54"/>
      <c r="AI39" s="53" t="s">
        <v>371</v>
      </c>
      <c r="AJ39" s="54"/>
      <c r="AK39" s="53" t="s">
        <v>371</v>
      </c>
      <c r="AL39" s="54"/>
      <c r="AM39" s="53" t="s">
        <v>371</v>
      </c>
      <c r="AN39" s="54"/>
      <c r="AO39" s="53" t="s">
        <v>371</v>
      </c>
      <c r="AP39" s="54"/>
      <c r="AQ39" s="53" t="s">
        <v>371</v>
      </c>
      <c r="AR39" s="54"/>
      <c r="AS39" s="53" t="s">
        <v>371</v>
      </c>
      <c r="AT39" s="54"/>
      <c r="AU39" s="53" t="s">
        <v>371</v>
      </c>
      <c r="AV39" s="54"/>
      <c r="AW39" s="53" t="s">
        <v>371</v>
      </c>
      <c r="AX39" s="54"/>
      <c r="AY39" s="53" t="s">
        <v>371</v>
      </c>
      <c r="AZ39" s="54"/>
      <c r="BA39" s="76" t="s">
        <v>371</v>
      </c>
      <c r="BB39" s="54"/>
      <c r="BC39" s="53" t="s">
        <v>371</v>
      </c>
      <c r="BD39" s="54"/>
      <c r="BE39" s="53" t="s">
        <v>371</v>
      </c>
      <c r="BF39" s="54"/>
      <c r="BG39" s="53" t="s">
        <v>371</v>
      </c>
      <c r="BH39" s="54"/>
      <c r="BI39" s="53" t="s">
        <v>371</v>
      </c>
      <c r="BJ39" s="54"/>
      <c r="BK39" s="53" t="s">
        <v>371</v>
      </c>
      <c r="BL39" s="54"/>
      <c r="BM39" s="53" t="s">
        <v>371</v>
      </c>
      <c r="BN39" s="54"/>
      <c r="BO39" s="53" t="s">
        <v>371</v>
      </c>
      <c r="BP39" s="54"/>
      <c r="BQ39" s="53" t="s">
        <v>371</v>
      </c>
      <c r="BR39" s="54"/>
      <c r="BS39" s="53" t="s">
        <v>371</v>
      </c>
      <c r="BT39" s="54"/>
    </row>
    <row r="40" spans="1:72" ht="12.75">
      <c r="A40" s="222"/>
      <c r="B40" s="34" t="s">
        <v>326</v>
      </c>
      <c r="C40" s="173">
        <v>15138</v>
      </c>
      <c r="D40" s="174"/>
      <c r="E40" s="114">
        <v>15850</v>
      </c>
      <c r="F40" s="56"/>
      <c r="G40" s="114">
        <v>3673</v>
      </c>
      <c r="H40" s="56"/>
      <c r="I40" s="114">
        <v>11800</v>
      </c>
      <c r="J40" s="56"/>
      <c r="K40" s="114">
        <v>5876</v>
      </c>
      <c r="L40" s="56"/>
      <c r="M40" s="114" t="s">
        <v>371</v>
      </c>
      <c r="N40" s="56"/>
      <c r="O40" s="114" t="s">
        <v>371</v>
      </c>
      <c r="P40" s="56"/>
      <c r="Q40" s="114" t="s">
        <v>371</v>
      </c>
      <c r="R40" s="56"/>
      <c r="S40" s="114" t="s">
        <v>371</v>
      </c>
      <c r="T40" s="56"/>
      <c r="U40" s="114" t="s">
        <v>371</v>
      </c>
      <c r="V40" s="56"/>
      <c r="W40" s="114">
        <v>19504</v>
      </c>
      <c r="X40" s="56"/>
      <c r="Y40" s="114" t="s">
        <v>371</v>
      </c>
      <c r="Z40" s="56"/>
      <c r="AA40" s="114" t="s">
        <v>371</v>
      </c>
      <c r="AB40" s="56"/>
      <c r="AC40" s="114" t="s">
        <v>371</v>
      </c>
      <c r="AD40" s="56"/>
      <c r="AE40" s="114" t="s">
        <v>371</v>
      </c>
      <c r="AF40" s="56"/>
      <c r="AG40" s="114" t="s">
        <v>371</v>
      </c>
      <c r="AH40" s="56"/>
      <c r="AI40" s="55" t="s">
        <v>371</v>
      </c>
      <c r="AJ40" s="56"/>
      <c r="AK40" s="55" t="s">
        <v>371</v>
      </c>
      <c r="AL40" s="56"/>
      <c r="AM40" s="55" t="s">
        <v>371</v>
      </c>
      <c r="AN40" s="56"/>
      <c r="AO40" s="55" t="s">
        <v>371</v>
      </c>
      <c r="AP40" s="56"/>
      <c r="AQ40" s="55" t="s">
        <v>371</v>
      </c>
      <c r="AR40" s="56"/>
      <c r="AS40" s="55" t="s">
        <v>371</v>
      </c>
      <c r="AT40" s="56"/>
      <c r="AU40" s="55" t="s">
        <v>371</v>
      </c>
      <c r="AV40" s="56"/>
      <c r="AW40" s="55" t="s">
        <v>371</v>
      </c>
      <c r="AX40" s="56"/>
      <c r="AY40" s="55" t="s">
        <v>371</v>
      </c>
      <c r="AZ40" s="56"/>
      <c r="BA40" s="114" t="s">
        <v>371</v>
      </c>
      <c r="BB40" s="56"/>
      <c r="BC40" s="55" t="s">
        <v>371</v>
      </c>
      <c r="BD40" s="56"/>
      <c r="BE40" s="55" t="s">
        <v>371</v>
      </c>
      <c r="BF40" s="56"/>
      <c r="BG40" s="55" t="s">
        <v>371</v>
      </c>
      <c r="BH40" s="56"/>
      <c r="BI40" s="55" t="s">
        <v>371</v>
      </c>
      <c r="BJ40" s="56"/>
      <c r="BK40" s="55" t="s">
        <v>371</v>
      </c>
      <c r="BL40" s="56"/>
      <c r="BM40" s="55" t="s">
        <v>371</v>
      </c>
      <c r="BN40" s="56"/>
      <c r="BO40" s="55" t="s">
        <v>371</v>
      </c>
      <c r="BP40" s="56"/>
      <c r="BQ40" s="55" t="s">
        <v>371</v>
      </c>
      <c r="BR40" s="56"/>
      <c r="BS40" s="55" t="s">
        <v>371</v>
      </c>
      <c r="BT40" s="56"/>
    </row>
    <row r="41" spans="1:72" ht="13.5" thickBot="1">
      <c r="A41" s="223"/>
      <c r="B41" s="33" t="s">
        <v>348</v>
      </c>
      <c r="C41" s="224">
        <v>15200</v>
      </c>
      <c r="D41" s="225"/>
      <c r="E41" s="165">
        <v>16190</v>
      </c>
      <c r="F41" s="58"/>
      <c r="G41" s="165" t="s">
        <v>372</v>
      </c>
      <c r="H41" s="58"/>
      <c r="I41" s="165">
        <v>11822</v>
      </c>
      <c r="J41" s="58"/>
      <c r="K41" s="165" t="s">
        <v>371</v>
      </c>
      <c r="L41" s="58"/>
      <c r="M41" s="165" t="s">
        <v>371</v>
      </c>
      <c r="N41" s="58"/>
      <c r="O41" s="165" t="s">
        <v>371</v>
      </c>
      <c r="P41" s="58"/>
      <c r="Q41" s="165" t="s">
        <v>371</v>
      </c>
      <c r="R41" s="58"/>
      <c r="S41" s="165" t="s">
        <v>371</v>
      </c>
      <c r="T41" s="58"/>
      <c r="U41" s="165" t="s">
        <v>371</v>
      </c>
      <c r="V41" s="58"/>
      <c r="W41" s="165" t="s">
        <v>371</v>
      </c>
      <c r="X41" s="58"/>
      <c r="Y41" s="165" t="s">
        <v>371</v>
      </c>
      <c r="Z41" s="58"/>
      <c r="AA41" s="165" t="s">
        <v>371</v>
      </c>
      <c r="AB41" s="58"/>
      <c r="AC41" s="165" t="s">
        <v>371</v>
      </c>
      <c r="AD41" s="58"/>
      <c r="AE41" s="165" t="s">
        <v>371</v>
      </c>
      <c r="AF41" s="58"/>
      <c r="AG41" s="165" t="s">
        <v>371</v>
      </c>
      <c r="AH41" s="58"/>
      <c r="AI41" s="57" t="s">
        <v>371</v>
      </c>
      <c r="AJ41" s="58"/>
      <c r="AK41" s="57" t="s">
        <v>371</v>
      </c>
      <c r="AL41" s="58"/>
      <c r="AM41" s="57" t="s">
        <v>371</v>
      </c>
      <c r="AN41" s="58"/>
      <c r="AO41" s="57" t="s">
        <v>371</v>
      </c>
      <c r="AP41" s="58"/>
      <c r="AQ41" s="57" t="s">
        <v>371</v>
      </c>
      <c r="AR41" s="58"/>
      <c r="AS41" s="57" t="s">
        <v>371</v>
      </c>
      <c r="AT41" s="58"/>
      <c r="AU41" s="57" t="s">
        <v>371</v>
      </c>
      <c r="AV41" s="58"/>
      <c r="AW41" s="57" t="s">
        <v>371</v>
      </c>
      <c r="AX41" s="58"/>
      <c r="AY41" s="57" t="s">
        <v>371</v>
      </c>
      <c r="AZ41" s="58"/>
      <c r="BA41" s="165" t="s">
        <v>371</v>
      </c>
      <c r="BB41" s="58"/>
      <c r="BC41" s="57" t="s">
        <v>371</v>
      </c>
      <c r="BD41" s="58"/>
      <c r="BE41" s="57" t="s">
        <v>371</v>
      </c>
      <c r="BF41" s="58"/>
      <c r="BG41" s="57" t="s">
        <v>371</v>
      </c>
      <c r="BH41" s="58"/>
      <c r="BI41" s="57" t="s">
        <v>371</v>
      </c>
      <c r="BJ41" s="58"/>
      <c r="BK41" s="57" t="s">
        <v>371</v>
      </c>
      <c r="BL41" s="58"/>
      <c r="BM41" s="57" t="s">
        <v>371</v>
      </c>
      <c r="BN41" s="58"/>
      <c r="BO41" s="57" t="s">
        <v>371</v>
      </c>
      <c r="BP41" s="58"/>
      <c r="BQ41" s="57" t="s">
        <v>371</v>
      </c>
      <c r="BR41" s="58"/>
      <c r="BS41" s="57" t="s">
        <v>371</v>
      </c>
      <c r="BT41" s="58"/>
    </row>
    <row r="42" spans="1:72" ht="13.5" thickTop="1">
      <c r="A42" s="59" t="s">
        <v>4</v>
      </c>
      <c r="B42" s="166"/>
      <c r="C42" s="167" t="s">
        <v>35</v>
      </c>
      <c r="D42" s="168"/>
      <c r="E42" s="169" t="s">
        <v>35</v>
      </c>
      <c r="F42" s="170"/>
      <c r="G42" s="59" t="s">
        <v>36</v>
      </c>
      <c r="H42" s="60"/>
      <c r="I42" s="59" t="s">
        <v>37</v>
      </c>
      <c r="J42" s="60"/>
      <c r="K42" s="59" t="s">
        <v>38</v>
      </c>
      <c r="L42" s="60"/>
      <c r="M42" s="59" t="s">
        <v>74</v>
      </c>
      <c r="N42" s="60"/>
      <c r="O42" s="59" t="s">
        <v>38</v>
      </c>
      <c r="P42" s="60"/>
      <c r="Q42" s="59" t="s">
        <v>35</v>
      </c>
      <c r="R42" s="60"/>
      <c r="S42" s="59" t="s">
        <v>35</v>
      </c>
      <c r="T42" s="60"/>
      <c r="U42" s="59" t="s">
        <v>37</v>
      </c>
      <c r="V42" s="60"/>
      <c r="W42" s="59" t="s">
        <v>158</v>
      </c>
      <c r="X42" s="60"/>
      <c r="Y42" s="169" t="s">
        <v>284</v>
      </c>
      <c r="Z42" s="170"/>
      <c r="AA42" s="59" t="s">
        <v>36</v>
      </c>
      <c r="AB42" s="60"/>
      <c r="AC42" s="59" t="s">
        <v>74</v>
      </c>
      <c r="AD42" s="60"/>
      <c r="AE42" s="59" t="s">
        <v>109</v>
      </c>
      <c r="AF42" s="60"/>
      <c r="AG42" s="59" t="s">
        <v>114</v>
      </c>
      <c r="AH42" s="60"/>
      <c r="AI42" s="112" t="s">
        <v>123</v>
      </c>
      <c r="AJ42" s="113"/>
      <c r="AK42" s="112" t="s">
        <v>123</v>
      </c>
      <c r="AL42" s="113"/>
      <c r="AM42" s="112" t="s">
        <v>123</v>
      </c>
      <c r="AN42" s="113"/>
      <c r="AO42" s="59" t="s">
        <v>35</v>
      </c>
      <c r="AP42" s="60"/>
      <c r="AQ42" s="59" t="s">
        <v>263</v>
      </c>
      <c r="AR42" s="60"/>
      <c r="AS42" s="59" t="s">
        <v>75</v>
      </c>
      <c r="AT42" s="60"/>
      <c r="AU42" s="59" t="s">
        <v>75</v>
      </c>
      <c r="AV42" s="60"/>
      <c r="AW42" s="59" t="s">
        <v>37</v>
      </c>
      <c r="AX42" s="60"/>
      <c r="AY42" s="59" t="s">
        <v>156</v>
      </c>
      <c r="AZ42" s="60"/>
      <c r="BA42" s="59" t="s">
        <v>146</v>
      </c>
      <c r="BB42" s="60"/>
      <c r="BC42" s="59" t="s">
        <v>75</v>
      </c>
      <c r="BD42" s="60"/>
      <c r="BE42" s="112" t="s">
        <v>167</v>
      </c>
      <c r="BF42" s="113"/>
      <c r="BG42" s="59" t="s">
        <v>75</v>
      </c>
      <c r="BH42" s="60"/>
      <c r="BI42" s="112" t="s">
        <v>183</v>
      </c>
      <c r="BJ42" s="113"/>
      <c r="BK42" s="112" t="s">
        <v>194</v>
      </c>
      <c r="BL42" s="113"/>
      <c r="BM42" s="59" t="s">
        <v>75</v>
      </c>
      <c r="BN42" s="60"/>
      <c r="BO42" s="59" t="s">
        <v>222</v>
      </c>
      <c r="BP42" s="60"/>
      <c r="BQ42" s="59" t="s">
        <v>75</v>
      </c>
      <c r="BR42" s="60"/>
      <c r="BS42" s="59" t="s">
        <v>38</v>
      </c>
      <c r="BT42" s="60"/>
    </row>
    <row r="43" spans="1:72" ht="12.75">
      <c r="A43" s="190" t="s">
        <v>6</v>
      </c>
      <c r="B43" s="18" t="s">
        <v>373</v>
      </c>
      <c r="C43" s="193">
        <v>1</v>
      </c>
      <c r="D43" s="194"/>
      <c r="E43" s="171">
        <v>1</v>
      </c>
      <c r="F43" s="172"/>
      <c r="G43" s="178" t="s">
        <v>85</v>
      </c>
      <c r="H43" s="82"/>
      <c r="I43" s="171">
        <v>0.67</v>
      </c>
      <c r="J43" s="172"/>
      <c r="K43" s="171">
        <v>0.78</v>
      </c>
      <c r="L43" s="172"/>
      <c r="M43" s="171">
        <v>0.57</v>
      </c>
      <c r="N43" s="172"/>
      <c r="O43" s="171">
        <v>0.54</v>
      </c>
      <c r="P43" s="172"/>
      <c r="Q43" s="171">
        <v>1</v>
      </c>
      <c r="R43" s="172"/>
      <c r="S43" s="171">
        <v>1</v>
      </c>
      <c r="T43" s="172"/>
      <c r="U43" s="171">
        <v>0.23</v>
      </c>
      <c r="V43" s="172"/>
      <c r="W43" s="171">
        <v>0.75</v>
      </c>
      <c r="X43" s="172"/>
      <c r="Y43" s="183">
        <v>0.14</v>
      </c>
      <c r="Z43" s="184"/>
      <c r="AA43" s="210" t="s">
        <v>84</v>
      </c>
      <c r="AB43" s="62"/>
      <c r="AC43" s="210">
        <v>0.32</v>
      </c>
      <c r="AD43" s="62"/>
      <c r="AE43" s="210" t="s">
        <v>372</v>
      </c>
      <c r="AF43" s="62"/>
      <c r="AG43" s="210">
        <v>0.25</v>
      </c>
      <c r="AH43" s="62"/>
      <c r="AI43" s="61">
        <v>0.93</v>
      </c>
      <c r="AJ43" s="62"/>
      <c r="AK43" s="61" t="s">
        <v>372</v>
      </c>
      <c r="AL43" s="62"/>
      <c r="AM43" s="61">
        <v>0.72</v>
      </c>
      <c r="AN43" s="62"/>
      <c r="AO43" s="61">
        <v>1</v>
      </c>
      <c r="AP43" s="62"/>
      <c r="AQ43" s="61">
        <v>0.34</v>
      </c>
      <c r="AR43" s="62"/>
      <c r="AS43" s="61" t="s">
        <v>372</v>
      </c>
      <c r="AT43" s="62"/>
      <c r="AU43" s="61" t="s">
        <v>372</v>
      </c>
      <c r="AV43" s="62"/>
      <c r="AW43" s="61">
        <v>0.73</v>
      </c>
      <c r="AX43" s="62"/>
      <c r="AY43" s="61" t="s">
        <v>372</v>
      </c>
      <c r="AZ43" s="62"/>
      <c r="BA43" s="61" t="s">
        <v>372</v>
      </c>
      <c r="BB43" s="62"/>
      <c r="BC43" s="61" t="s">
        <v>372</v>
      </c>
      <c r="BD43" s="62"/>
      <c r="BE43" s="61">
        <v>0.96</v>
      </c>
      <c r="BF43" s="62"/>
      <c r="BG43" s="61" t="s">
        <v>372</v>
      </c>
      <c r="BH43" s="62"/>
      <c r="BI43" s="61">
        <v>0.82</v>
      </c>
      <c r="BJ43" s="62"/>
      <c r="BK43" s="61">
        <v>0.83</v>
      </c>
      <c r="BL43" s="62"/>
      <c r="BM43" s="61" t="s">
        <v>372</v>
      </c>
      <c r="BN43" s="62"/>
      <c r="BO43" s="61" t="s">
        <v>372</v>
      </c>
      <c r="BP43" s="62"/>
      <c r="BQ43" s="61" t="s">
        <v>372</v>
      </c>
      <c r="BR43" s="62"/>
      <c r="BS43" s="61">
        <v>0.28</v>
      </c>
      <c r="BT43" s="62"/>
    </row>
    <row r="44" spans="1:72" ht="12.75">
      <c r="A44" s="191"/>
      <c r="B44" s="19" t="s">
        <v>73</v>
      </c>
      <c r="C44" s="110" t="s">
        <v>85</v>
      </c>
      <c r="D44" s="138"/>
      <c r="E44" s="178" t="s">
        <v>85</v>
      </c>
      <c r="F44" s="82"/>
      <c r="G44" s="179" t="s">
        <v>85</v>
      </c>
      <c r="H44" s="180"/>
      <c r="I44" s="178">
        <v>0.1</v>
      </c>
      <c r="J44" s="82"/>
      <c r="K44" s="178" t="s">
        <v>85</v>
      </c>
      <c r="L44" s="82"/>
      <c r="M44" s="178">
        <v>0.43</v>
      </c>
      <c r="N44" s="82"/>
      <c r="O44" s="178" t="s">
        <v>85</v>
      </c>
      <c r="P44" s="82"/>
      <c r="Q44" s="178" t="s">
        <v>85</v>
      </c>
      <c r="R44" s="82"/>
      <c r="S44" s="171" t="s">
        <v>85</v>
      </c>
      <c r="T44" s="172"/>
      <c r="U44" s="178">
        <v>0.14</v>
      </c>
      <c r="V44" s="82"/>
      <c r="W44" s="178">
        <v>0.01</v>
      </c>
      <c r="X44" s="82"/>
      <c r="Y44" s="137">
        <v>0.7</v>
      </c>
      <c r="Z44" s="64"/>
      <c r="AA44" s="137" t="s">
        <v>84</v>
      </c>
      <c r="AB44" s="64"/>
      <c r="AC44" s="137">
        <v>0.63</v>
      </c>
      <c r="AD44" s="64"/>
      <c r="AE44" s="137" t="s">
        <v>372</v>
      </c>
      <c r="AF44" s="64"/>
      <c r="AG44" s="137">
        <v>0.07</v>
      </c>
      <c r="AH44" s="64"/>
      <c r="AI44" s="63">
        <v>0.03</v>
      </c>
      <c r="AJ44" s="64"/>
      <c r="AK44" s="63">
        <v>0.81</v>
      </c>
      <c r="AL44" s="64"/>
      <c r="AM44" s="63">
        <v>0.15</v>
      </c>
      <c r="AN44" s="64"/>
      <c r="AO44" s="63" t="s">
        <v>372</v>
      </c>
      <c r="AP44" s="64"/>
      <c r="AQ44" s="63" t="s">
        <v>372</v>
      </c>
      <c r="AR44" s="64"/>
      <c r="AS44" s="63">
        <v>1</v>
      </c>
      <c r="AT44" s="64"/>
      <c r="AU44" s="63">
        <v>1</v>
      </c>
      <c r="AV44" s="64"/>
      <c r="AW44" s="63">
        <v>0.12</v>
      </c>
      <c r="AX44" s="64"/>
      <c r="AY44" s="63">
        <v>0.99</v>
      </c>
      <c r="AZ44" s="64"/>
      <c r="BA44" s="63" t="s">
        <v>372</v>
      </c>
      <c r="BB44" s="64"/>
      <c r="BC44" s="63">
        <v>1</v>
      </c>
      <c r="BD44" s="64"/>
      <c r="BE44" s="63">
        <v>0.04</v>
      </c>
      <c r="BF44" s="64"/>
      <c r="BG44" s="63">
        <v>1</v>
      </c>
      <c r="BH44" s="64"/>
      <c r="BI44" s="63" t="s">
        <v>372</v>
      </c>
      <c r="BJ44" s="64"/>
      <c r="BK44" s="63">
        <v>0.04</v>
      </c>
      <c r="BL44" s="64"/>
      <c r="BM44" s="63">
        <v>1</v>
      </c>
      <c r="BN44" s="64"/>
      <c r="BO44" s="63" t="s">
        <v>372</v>
      </c>
      <c r="BP44" s="64"/>
      <c r="BQ44" s="63">
        <v>1</v>
      </c>
      <c r="BR44" s="64"/>
      <c r="BS44" s="63" t="s">
        <v>372</v>
      </c>
      <c r="BT44" s="64"/>
    </row>
    <row r="45" spans="1:72" ht="12.75">
      <c r="A45" s="191"/>
      <c r="B45" s="19" t="s">
        <v>71</v>
      </c>
      <c r="C45" s="110" t="s">
        <v>85</v>
      </c>
      <c r="D45" s="138"/>
      <c r="E45" s="178" t="s">
        <v>85</v>
      </c>
      <c r="F45" s="82"/>
      <c r="G45" s="178">
        <v>0.19</v>
      </c>
      <c r="H45" s="82"/>
      <c r="I45" s="178">
        <v>0.01</v>
      </c>
      <c r="J45" s="82"/>
      <c r="K45" s="178">
        <v>0.22</v>
      </c>
      <c r="L45" s="82"/>
      <c r="M45" s="178" t="s">
        <v>85</v>
      </c>
      <c r="N45" s="82"/>
      <c r="O45" s="178">
        <v>0.37</v>
      </c>
      <c r="P45" s="82"/>
      <c r="Q45" s="178" t="s">
        <v>85</v>
      </c>
      <c r="R45" s="82"/>
      <c r="S45" s="171" t="s">
        <v>85</v>
      </c>
      <c r="T45" s="172"/>
      <c r="U45" s="178">
        <v>0.13</v>
      </c>
      <c r="V45" s="82"/>
      <c r="W45" s="178">
        <v>0.08</v>
      </c>
      <c r="X45" s="82"/>
      <c r="Y45" s="137" t="s">
        <v>85</v>
      </c>
      <c r="Z45" s="64"/>
      <c r="AA45" s="137">
        <v>0.12</v>
      </c>
      <c r="AB45" s="64"/>
      <c r="AC45" s="137">
        <v>0.03</v>
      </c>
      <c r="AD45" s="64"/>
      <c r="AE45" s="137" t="s">
        <v>372</v>
      </c>
      <c r="AF45" s="64"/>
      <c r="AG45" s="137">
        <v>0.4</v>
      </c>
      <c r="AH45" s="64"/>
      <c r="AI45" s="63">
        <v>0.04</v>
      </c>
      <c r="AJ45" s="64"/>
      <c r="AK45" s="63">
        <v>0.04</v>
      </c>
      <c r="AL45" s="64"/>
      <c r="AM45" s="63">
        <v>0.1</v>
      </c>
      <c r="AN45" s="64"/>
      <c r="AO45" s="63" t="s">
        <v>372</v>
      </c>
      <c r="AP45" s="64"/>
      <c r="AQ45" s="63">
        <v>0.39</v>
      </c>
      <c r="AR45" s="64"/>
      <c r="AS45" s="63" t="s">
        <v>372</v>
      </c>
      <c r="AT45" s="64"/>
      <c r="AU45" s="63" t="s">
        <v>372</v>
      </c>
      <c r="AV45" s="64"/>
      <c r="AW45" s="63" t="s">
        <v>372</v>
      </c>
      <c r="AX45" s="64"/>
      <c r="AY45" s="63" t="s">
        <v>372</v>
      </c>
      <c r="AZ45" s="64"/>
      <c r="BA45" s="63" t="s">
        <v>372</v>
      </c>
      <c r="BB45" s="64"/>
      <c r="BC45" s="63" t="s">
        <v>372</v>
      </c>
      <c r="BD45" s="64"/>
      <c r="BE45" s="63" t="s">
        <v>372</v>
      </c>
      <c r="BF45" s="64"/>
      <c r="BG45" s="63" t="s">
        <v>372</v>
      </c>
      <c r="BH45" s="64"/>
      <c r="BI45" s="63">
        <v>0.18</v>
      </c>
      <c r="BJ45" s="64"/>
      <c r="BK45" s="63">
        <v>0.13</v>
      </c>
      <c r="BL45" s="64"/>
      <c r="BM45" s="63" t="s">
        <v>372</v>
      </c>
      <c r="BN45" s="64"/>
      <c r="BO45" s="63" t="s">
        <v>372</v>
      </c>
      <c r="BP45" s="64"/>
      <c r="BQ45" s="63" t="s">
        <v>372</v>
      </c>
      <c r="BR45" s="64"/>
      <c r="BS45" s="63">
        <v>0.63</v>
      </c>
      <c r="BT45" s="64"/>
    </row>
    <row r="46" spans="1:72" ht="12.75">
      <c r="A46" s="191"/>
      <c r="B46" s="19" t="s">
        <v>72</v>
      </c>
      <c r="C46" s="110" t="s">
        <v>85</v>
      </c>
      <c r="D46" s="138"/>
      <c r="E46" s="178" t="s">
        <v>85</v>
      </c>
      <c r="F46" s="82"/>
      <c r="G46" s="178">
        <v>0.81</v>
      </c>
      <c r="H46" s="82"/>
      <c r="I46" s="178">
        <v>0.08</v>
      </c>
      <c r="J46" s="82"/>
      <c r="K46" s="178" t="s">
        <v>85</v>
      </c>
      <c r="L46" s="82"/>
      <c r="M46" s="178" t="s">
        <v>85</v>
      </c>
      <c r="N46" s="82"/>
      <c r="O46" s="178">
        <v>0.09</v>
      </c>
      <c r="P46" s="82"/>
      <c r="Q46" s="178" t="s">
        <v>85</v>
      </c>
      <c r="R46" s="82"/>
      <c r="S46" s="171" t="s">
        <v>85</v>
      </c>
      <c r="T46" s="172"/>
      <c r="U46" s="178">
        <v>0.23</v>
      </c>
      <c r="V46" s="82"/>
      <c r="W46" s="178">
        <v>0.1</v>
      </c>
      <c r="X46" s="82"/>
      <c r="Y46" s="137">
        <v>0.09</v>
      </c>
      <c r="Z46" s="64"/>
      <c r="AA46" s="137">
        <v>0.88</v>
      </c>
      <c r="AB46" s="64"/>
      <c r="AC46" s="137" t="s">
        <v>372</v>
      </c>
      <c r="AD46" s="64"/>
      <c r="AE46" s="137" t="s">
        <v>372</v>
      </c>
      <c r="AF46" s="64"/>
      <c r="AG46" s="137">
        <v>0.28</v>
      </c>
      <c r="AH46" s="64"/>
      <c r="AI46" s="63" t="s">
        <v>371</v>
      </c>
      <c r="AJ46" s="64"/>
      <c r="AK46" s="63">
        <v>0.15</v>
      </c>
      <c r="AL46" s="64"/>
      <c r="AM46" s="63" t="s">
        <v>372</v>
      </c>
      <c r="AN46" s="64"/>
      <c r="AO46" s="63" t="s">
        <v>372</v>
      </c>
      <c r="AP46" s="64"/>
      <c r="AQ46" s="63">
        <v>0.22</v>
      </c>
      <c r="AR46" s="64"/>
      <c r="AS46" s="63" t="s">
        <v>372</v>
      </c>
      <c r="AT46" s="64"/>
      <c r="AU46" s="63" t="s">
        <v>372</v>
      </c>
      <c r="AV46" s="64"/>
      <c r="AW46" s="63">
        <v>0.14</v>
      </c>
      <c r="AX46" s="64"/>
      <c r="AY46" s="63">
        <v>0.01</v>
      </c>
      <c r="AZ46" s="64"/>
      <c r="BA46" s="63" t="s">
        <v>372</v>
      </c>
      <c r="BB46" s="64"/>
      <c r="BC46" s="63" t="s">
        <v>372</v>
      </c>
      <c r="BD46" s="64"/>
      <c r="BE46" s="63" t="s">
        <v>372</v>
      </c>
      <c r="BF46" s="64"/>
      <c r="BG46" s="63" t="s">
        <v>372</v>
      </c>
      <c r="BH46" s="64"/>
      <c r="BI46" s="63" t="s">
        <v>372</v>
      </c>
      <c r="BJ46" s="64"/>
      <c r="BK46" s="63" t="s">
        <v>372</v>
      </c>
      <c r="BL46" s="64"/>
      <c r="BM46" s="63" t="s">
        <v>372</v>
      </c>
      <c r="BN46" s="64"/>
      <c r="BO46" s="63" t="s">
        <v>372</v>
      </c>
      <c r="BP46" s="64"/>
      <c r="BQ46" s="63" t="s">
        <v>372</v>
      </c>
      <c r="BR46" s="64"/>
      <c r="BS46" s="63">
        <v>0.09</v>
      </c>
      <c r="BT46" s="64"/>
    </row>
    <row r="47" spans="1:72" ht="12.75">
      <c r="A47" s="191"/>
      <c r="B47" s="19" t="s">
        <v>374</v>
      </c>
      <c r="C47" s="110" t="s">
        <v>85</v>
      </c>
      <c r="D47" s="138"/>
      <c r="E47" s="178" t="s">
        <v>85</v>
      </c>
      <c r="F47" s="82"/>
      <c r="G47" s="178" t="s">
        <v>85</v>
      </c>
      <c r="H47" s="82"/>
      <c r="I47" s="178">
        <v>0.04</v>
      </c>
      <c r="J47" s="82"/>
      <c r="K47" s="178" t="s">
        <v>85</v>
      </c>
      <c r="L47" s="82"/>
      <c r="M47" s="178" t="s">
        <v>85</v>
      </c>
      <c r="N47" s="82"/>
      <c r="O47" s="178" t="s">
        <v>85</v>
      </c>
      <c r="P47" s="82"/>
      <c r="Q47" s="178" t="s">
        <v>85</v>
      </c>
      <c r="R47" s="82"/>
      <c r="S47" s="171" t="s">
        <v>85</v>
      </c>
      <c r="T47" s="172"/>
      <c r="U47" s="178">
        <v>0.26</v>
      </c>
      <c r="V47" s="82"/>
      <c r="W47" s="178">
        <v>0.07</v>
      </c>
      <c r="X47" s="82"/>
      <c r="Y47" s="137" t="s">
        <v>372</v>
      </c>
      <c r="Z47" s="64"/>
      <c r="AA47" s="137" t="s">
        <v>84</v>
      </c>
      <c r="AB47" s="64"/>
      <c r="AC47" s="137">
        <v>0.02</v>
      </c>
      <c r="AD47" s="64"/>
      <c r="AE47" s="137" t="s">
        <v>84</v>
      </c>
      <c r="AF47" s="64"/>
      <c r="AG47" s="137" t="s">
        <v>84</v>
      </c>
      <c r="AH47" s="64"/>
      <c r="AI47" s="63" t="s">
        <v>371</v>
      </c>
      <c r="AJ47" s="64"/>
      <c r="AK47" s="63" t="s">
        <v>371</v>
      </c>
      <c r="AL47" s="64"/>
      <c r="AM47" s="63">
        <v>0.03</v>
      </c>
      <c r="AN47" s="64"/>
      <c r="AO47" s="63" t="s">
        <v>372</v>
      </c>
      <c r="AP47" s="64"/>
      <c r="AQ47" s="63">
        <v>0.05</v>
      </c>
      <c r="AR47" s="64"/>
      <c r="AS47" s="63" t="s">
        <v>372</v>
      </c>
      <c r="AT47" s="64"/>
      <c r="AU47" s="63" t="s">
        <v>372</v>
      </c>
      <c r="AV47" s="64"/>
      <c r="AW47" s="63">
        <v>0.01</v>
      </c>
      <c r="AX47" s="64"/>
      <c r="AY47" s="63" t="s">
        <v>372</v>
      </c>
      <c r="AZ47" s="64"/>
      <c r="BA47" s="63">
        <v>1</v>
      </c>
      <c r="BB47" s="64"/>
      <c r="BC47" s="63" t="s">
        <v>372</v>
      </c>
      <c r="BD47" s="64"/>
      <c r="BE47" s="63" t="s">
        <v>372</v>
      </c>
      <c r="BF47" s="64"/>
      <c r="BG47" s="63" t="s">
        <v>372</v>
      </c>
      <c r="BH47" s="64"/>
      <c r="BI47" s="63" t="s">
        <v>372</v>
      </c>
      <c r="BJ47" s="64"/>
      <c r="BK47" s="63" t="s">
        <v>372</v>
      </c>
      <c r="BL47" s="64"/>
      <c r="BM47" s="63" t="s">
        <v>372</v>
      </c>
      <c r="BN47" s="64"/>
      <c r="BO47" s="63" t="s">
        <v>372</v>
      </c>
      <c r="BP47" s="64"/>
      <c r="BQ47" s="63" t="s">
        <v>372</v>
      </c>
      <c r="BR47" s="64"/>
      <c r="BS47" s="63" t="s">
        <v>372</v>
      </c>
      <c r="BT47" s="64"/>
    </row>
    <row r="48" spans="1:72" ht="12.75">
      <c r="A48" s="192"/>
      <c r="B48" s="20" t="s">
        <v>5</v>
      </c>
      <c r="C48" s="67" t="s">
        <v>85</v>
      </c>
      <c r="D48" s="185"/>
      <c r="E48" s="122" t="s">
        <v>85</v>
      </c>
      <c r="F48" s="181"/>
      <c r="G48" s="122" t="s">
        <v>85</v>
      </c>
      <c r="H48" s="181"/>
      <c r="I48" s="122">
        <v>0.1</v>
      </c>
      <c r="J48" s="181"/>
      <c r="K48" s="122" t="s">
        <v>85</v>
      </c>
      <c r="L48" s="181"/>
      <c r="M48" s="122" t="s">
        <v>85</v>
      </c>
      <c r="N48" s="181"/>
      <c r="O48" s="178" t="s">
        <v>85</v>
      </c>
      <c r="P48" s="82"/>
      <c r="Q48" s="178" t="s">
        <v>85</v>
      </c>
      <c r="R48" s="82"/>
      <c r="S48" s="171" t="s">
        <v>85</v>
      </c>
      <c r="T48" s="172"/>
      <c r="U48" s="178">
        <v>0.01</v>
      </c>
      <c r="V48" s="82"/>
      <c r="W48" s="178" t="s">
        <v>414</v>
      </c>
      <c r="X48" s="82"/>
      <c r="Y48" s="65">
        <v>0.07</v>
      </c>
      <c r="Z48" s="66"/>
      <c r="AA48" s="65" t="s">
        <v>84</v>
      </c>
      <c r="AB48" s="66"/>
      <c r="AC48" s="137" t="s">
        <v>372</v>
      </c>
      <c r="AD48" s="64"/>
      <c r="AE48" s="65">
        <v>1</v>
      </c>
      <c r="AF48" s="66"/>
      <c r="AG48" s="137" t="s">
        <v>84</v>
      </c>
      <c r="AH48" s="64"/>
      <c r="AI48" s="63" t="s">
        <v>84</v>
      </c>
      <c r="AJ48" s="64"/>
      <c r="AK48" s="63" t="s">
        <v>84</v>
      </c>
      <c r="AL48" s="64"/>
      <c r="AM48" s="63" t="s">
        <v>372</v>
      </c>
      <c r="AN48" s="64"/>
      <c r="AO48" s="63" t="s">
        <v>372</v>
      </c>
      <c r="AP48" s="64"/>
      <c r="AQ48" s="63" t="s">
        <v>372</v>
      </c>
      <c r="AR48" s="64"/>
      <c r="AS48" s="63" t="s">
        <v>372</v>
      </c>
      <c r="AT48" s="64"/>
      <c r="AU48" s="63" t="s">
        <v>372</v>
      </c>
      <c r="AV48" s="64"/>
      <c r="AW48" s="65" t="s">
        <v>372</v>
      </c>
      <c r="AX48" s="66"/>
      <c r="AY48" s="65" t="s">
        <v>372</v>
      </c>
      <c r="AZ48" s="66"/>
      <c r="BA48" s="65" t="s">
        <v>372</v>
      </c>
      <c r="BB48" s="66"/>
      <c r="BC48" s="65" t="s">
        <v>372</v>
      </c>
      <c r="BD48" s="66"/>
      <c r="BE48" s="65" t="s">
        <v>372</v>
      </c>
      <c r="BF48" s="66"/>
      <c r="BG48" s="65" t="s">
        <v>372</v>
      </c>
      <c r="BH48" s="66"/>
      <c r="BI48" s="65" t="s">
        <v>372</v>
      </c>
      <c r="BJ48" s="66"/>
      <c r="BK48" s="65" t="s">
        <v>372</v>
      </c>
      <c r="BL48" s="66"/>
      <c r="BM48" s="65" t="s">
        <v>372</v>
      </c>
      <c r="BN48" s="66"/>
      <c r="BO48" s="65">
        <v>1</v>
      </c>
      <c r="BP48" s="66"/>
      <c r="BQ48" s="65" t="s">
        <v>372</v>
      </c>
      <c r="BR48" s="66"/>
      <c r="BS48" s="65" t="s">
        <v>372</v>
      </c>
      <c r="BT48" s="66"/>
    </row>
    <row r="49" spans="1:72" ht="12.75">
      <c r="A49" s="175" t="s">
        <v>9</v>
      </c>
      <c r="B49" s="21" t="s">
        <v>7</v>
      </c>
      <c r="C49" s="120">
        <v>0.78</v>
      </c>
      <c r="D49" s="182"/>
      <c r="E49" s="123">
        <v>0.79</v>
      </c>
      <c r="F49" s="121"/>
      <c r="G49" s="123">
        <v>0.15</v>
      </c>
      <c r="H49" s="121"/>
      <c r="I49" s="123">
        <v>0.66</v>
      </c>
      <c r="J49" s="121"/>
      <c r="K49" s="123">
        <v>0.68</v>
      </c>
      <c r="L49" s="121"/>
      <c r="M49" s="123">
        <v>0.93</v>
      </c>
      <c r="N49" s="121"/>
      <c r="O49" s="123">
        <v>0.87</v>
      </c>
      <c r="P49" s="121"/>
      <c r="Q49" s="123">
        <v>0.68</v>
      </c>
      <c r="R49" s="121"/>
      <c r="S49" s="123">
        <v>0.66</v>
      </c>
      <c r="T49" s="121"/>
      <c r="U49" s="123">
        <v>0.38</v>
      </c>
      <c r="V49" s="121"/>
      <c r="W49" s="123">
        <v>0.75</v>
      </c>
      <c r="X49" s="121"/>
      <c r="Y49" s="183">
        <v>0.74</v>
      </c>
      <c r="Z49" s="184"/>
      <c r="AA49" s="123">
        <v>0.2</v>
      </c>
      <c r="AB49" s="121"/>
      <c r="AC49" s="123">
        <v>0.77</v>
      </c>
      <c r="AD49" s="121"/>
      <c r="AE49" s="123"/>
      <c r="AF49" s="121"/>
      <c r="AG49" s="123"/>
      <c r="AH49" s="121"/>
      <c r="AI49" s="120">
        <v>0.75</v>
      </c>
      <c r="AJ49" s="121"/>
      <c r="AK49" s="120">
        <v>0.53</v>
      </c>
      <c r="AL49" s="121"/>
      <c r="AM49" s="120">
        <v>0.63</v>
      </c>
      <c r="AN49" s="121"/>
      <c r="AO49" s="120">
        <v>0.97</v>
      </c>
      <c r="AP49" s="121"/>
      <c r="AQ49" s="120">
        <v>0.23</v>
      </c>
      <c r="AR49" s="121"/>
      <c r="AS49" s="120">
        <v>0.75</v>
      </c>
      <c r="AT49" s="121"/>
      <c r="AU49" s="120">
        <v>0.42</v>
      </c>
      <c r="AV49" s="121"/>
      <c r="AW49" s="61">
        <v>0.85</v>
      </c>
      <c r="AX49" s="62"/>
      <c r="AY49" s="61">
        <v>0.74</v>
      </c>
      <c r="AZ49" s="62"/>
      <c r="BA49" s="61">
        <v>0.36</v>
      </c>
      <c r="BB49" s="62"/>
      <c r="BC49" s="61">
        <v>0.43</v>
      </c>
      <c r="BD49" s="62"/>
      <c r="BE49" s="61">
        <v>0.61</v>
      </c>
      <c r="BF49" s="62"/>
      <c r="BG49" s="61">
        <v>0.84</v>
      </c>
      <c r="BH49" s="62"/>
      <c r="BI49" s="61">
        <v>0.01</v>
      </c>
      <c r="BJ49" s="62"/>
      <c r="BK49" s="61">
        <v>1</v>
      </c>
      <c r="BL49" s="62"/>
      <c r="BM49" s="61">
        <v>0.64</v>
      </c>
      <c r="BN49" s="62"/>
      <c r="BO49" s="61">
        <v>0.51</v>
      </c>
      <c r="BP49" s="62"/>
      <c r="BQ49" s="61">
        <v>0.44</v>
      </c>
      <c r="BR49" s="62"/>
      <c r="BS49" s="61">
        <v>0.75</v>
      </c>
      <c r="BT49" s="62"/>
    </row>
    <row r="50" spans="1:72" ht="12.75">
      <c r="A50" s="176"/>
      <c r="B50" s="19" t="s">
        <v>8</v>
      </c>
      <c r="C50" s="63">
        <v>0.1</v>
      </c>
      <c r="D50" s="63"/>
      <c r="E50" s="178">
        <v>0.07</v>
      </c>
      <c r="F50" s="111"/>
      <c r="G50" s="178">
        <v>0.36</v>
      </c>
      <c r="H50" s="111"/>
      <c r="I50" s="178">
        <v>0.16</v>
      </c>
      <c r="J50" s="111"/>
      <c r="K50" s="178">
        <v>0.17</v>
      </c>
      <c r="L50" s="111"/>
      <c r="M50" s="178">
        <v>0.07</v>
      </c>
      <c r="N50" s="111"/>
      <c r="O50" s="178">
        <v>0.13</v>
      </c>
      <c r="P50" s="111"/>
      <c r="Q50" s="178">
        <v>0.15</v>
      </c>
      <c r="R50" s="111"/>
      <c r="S50" s="178">
        <v>0.07</v>
      </c>
      <c r="T50" s="111"/>
      <c r="U50" s="178">
        <v>0.32</v>
      </c>
      <c r="V50" s="111"/>
      <c r="W50" s="178">
        <v>0.11</v>
      </c>
      <c r="X50" s="111"/>
      <c r="Y50" s="137">
        <v>0.1</v>
      </c>
      <c r="Z50" s="64"/>
      <c r="AA50" s="178">
        <v>0.25</v>
      </c>
      <c r="AB50" s="111"/>
      <c r="AC50" s="178">
        <v>0.08</v>
      </c>
      <c r="AD50" s="111"/>
      <c r="AE50" s="178">
        <v>0.87</v>
      </c>
      <c r="AF50" s="111"/>
      <c r="AG50" s="178"/>
      <c r="AH50" s="111"/>
      <c r="AI50" s="110">
        <v>0.09</v>
      </c>
      <c r="AJ50" s="111"/>
      <c r="AK50" s="110">
        <v>0.15</v>
      </c>
      <c r="AL50" s="111"/>
      <c r="AM50" s="110">
        <v>0.08</v>
      </c>
      <c r="AN50" s="111"/>
      <c r="AO50" s="110">
        <v>0.02</v>
      </c>
      <c r="AP50" s="111"/>
      <c r="AQ50" s="110" t="s">
        <v>372</v>
      </c>
      <c r="AR50" s="111"/>
      <c r="AS50" s="110">
        <v>0.11</v>
      </c>
      <c r="AT50" s="111"/>
      <c r="AU50" s="110">
        <v>0.42</v>
      </c>
      <c r="AV50" s="111"/>
      <c r="AW50" s="110">
        <v>0.15</v>
      </c>
      <c r="AX50" s="111"/>
      <c r="AY50" s="110">
        <v>0.07</v>
      </c>
      <c r="AZ50" s="111"/>
      <c r="BA50" s="110">
        <v>0.04</v>
      </c>
      <c r="BB50" s="111"/>
      <c r="BC50" s="110">
        <v>0.18</v>
      </c>
      <c r="BD50" s="111"/>
      <c r="BE50" s="110">
        <v>0.31</v>
      </c>
      <c r="BF50" s="111"/>
      <c r="BG50" s="110">
        <v>0.05</v>
      </c>
      <c r="BH50" s="111"/>
      <c r="BI50" s="110">
        <v>0.16</v>
      </c>
      <c r="BJ50" s="111"/>
      <c r="BK50" s="63" t="s">
        <v>372</v>
      </c>
      <c r="BL50" s="64"/>
      <c r="BM50" s="63">
        <v>0.18</v>
      </c>
      <c r="BN50" s="64"/>
      <c r="BO50" s="63">
        <v>0.35</v>
      </c>
      <c r="BP50" s="64"/>
      <c r="BQ50" s="63">
        <v>0.2</v>
      </c>
      <c r="BR50" s="64"/>
      <c r="BS50" s="63">
        <v>0.03</v>
      </c>
      <c r="BT50" s="64"/>
    </row>
    <row r="51" spans="1:72" ht="12.75">
      <c r="A51" s="177"/>
      <c r="B51" s="20" t="s">
        <v>105</v>
      </c>
      <c r="C51" s="189">
        <v>0.12</v>
      </c>
      <c r="D51" s="189"/>
      <c r="E51" s="122">
        <v>0.14</v>
      </c>
      <c r="F51" s="68"/>
      <c r="G51" s="122">
        <v>0.49</v>
      </c>
      <c r="H51" s="68"/>
      <c r="I51" s="122">
        <v>0.18</v>
      </c>
      <c r="J51" s="68"/>
      <c r="K51" s="122">
        <v>0.15</v>
      </c>
      <c r="L51" s="68"/>
      <c r="M51" s="122">
        <v>0</v>
      </c>
      <c r="N51" s="68"/>
      <c r="O51" s="122">
        <v>0</v>
      </c>
      <c r="P51" s="68"/>
      <c r="Q51" s="122">
        <v>0.17</v>
      </c>
      <c r="R51" s="68"/>
      <c r="S51" s="122">
        <v>0.27</v>
      </c>
      <c r="T51" s="68"/>
      <c r="U51" s="122">
        <v>0.3</v>
      </c>
      <c r="V51" s="68"/>
      <c r="W51" s="122">
        <v>0.14</v>
      </c>
      <c r="X51" s="68"/>
      <c r="Y51" s="65">
        <v>0.16</v>
      </c>
      <c r="Z51" s="66"/>
      <c r="AA51" s="122">
        <v>0.55</v>
      </c>
      <c r="AB51" s="68"/>
      <c r="AC51" s="122">
        <v>0.15</v>
      </c>
      <c r="AD51" s="68"/>
      <c r="AE51" s="122">
        <v>0.13</v>
      </c>
      <c r="AF51" s="68"/>
      <c r="AG51" s="122">
        <v>1</v>
      </c>
      <c r="AH51" s="68"/>
      <c r="AI51" s="67">
        <v>0.16</v>
      </c>
      <c r="AJ51" s="68"/>
      <c r="AK51" s="67">
        <v>0.32</v>
      </c>
      <c r="AL51" s="68"/>
      <c r="AM51" s="67">
        <v>0.29</v>
      </c>
      <c r="AN51" s="68"/>
      <c r="AO51" s="67">
        <v>0.01</v>
      </c>
      <c r="AP51" s="68"/>
      <c r="AQ51" s="67">
        <v>0.77</v>
      </c>
      <c r="AR51" s="68"/>
      <c r="AS51" s="67">
        <v>0.14</v>
      </c>
      <c r="AT51" s="68"/>
      <c r="AU51" s="67">
        <v>0.16</v>
      </c>
      <c r="AV51" s="68"/>
      <c r="AW51" s="67">
        <v>0</v>
      </c>
      <c r="AX51" s="68"/>
      <c r="AY51" s="67">
        <v>0.19</v>
      </c>
      <c r="AZ51" s="68"/>
      <c r="BA51" s="67">
        <v>0.6</v>
      </c>
      <c r="BB51" s="68"/>
      <c r="BC51" s="67">
        <v>0.39</v>
      </c>
      <c r="BD51" s="68"/>
      <c r="BE51" s="67">
        <v>0.08</v>
      </c>
      <c r="BF51" s="68"/>
      <c r="BG51" s="67">
        <v>0.11</v>
      </c>
      <c r="BH51" s="68"/>
      <c r="BI51" s="67">
        <v>0.83</v>
      </c>
      <c r="BJ51" s="68"/>
      <c r="BK51" s="67" t="s">
        <v>372</v>
      </c>
      <c r="BL51" s="68"/>
      <c r="BM51" s="67">
        <v>0.18</v>
      </c>
      <c r="BN51" s="68"/>
      <c r="BO51" s="67">
        <v>0.14</v>
      </c>
      <c r="BP51" s="68"/>
      <c r="BQ51" s="67">
        <v>0.36</v>
      </c>
      <c r="BR51" s="68"/>
      <c r="BS51" s="67">
        <v>0.22</v>
      </c>
      <c r="BT51" s="68"/>
    </row>
    <row r="52" spans="1:72" ht="12.75">
      <c r="A52" s="186" t="s">
        <v>10</v>
      </c>
      <c r="B52" s="187"/>
      <c r="C52" s="188">
        <v>68</v>
      </c>
      <c r="D52" s="69"/>
      <c r="E52" s="69">
        <v>58</v>
      </c>
      <c r="F52" s="69"/>
      <c r="G52" s="69">
        <v>72</v>
      </c>
      <c r="H52" s="69"/>
      <c r="I52" s="69">
        <v>68</v>
      </c>
      <c r="J52" s="69"/>
      <c r="K52" s="69">
        <v>58</v>
      </c>
      <c r="L52" s="69"/>
      <c r="M52" s="69">
        <v>54</v>
      </c>
      <c r="N52" s="69"/>
      <c r="O52" s="69">
        <v>26</v>
      </c>
      <c r="P52" s="69"/>
      <c r="Q52" s="69">
        <v>8</v>
      </c>
      <c r="R52" s="69"/>
      <c r="S52" s="69">
        <v>51</v>
      </c>
      <c r="T52" s="69"/>
      <c r="U52" s="69">
        <v>93</v>
      </c>
      <c r="V52" s="69"/>
      <c r="W52" s="69">
        <v>14</v>
      </c>
      <c r="X52" s="69"/>
      <c r="Y52" s="69">
        <v>54</v>
      </c>
      <c r="Z52" s="69"/>
      <c r="AA52" s="69">
        <v>27</v>
      </c>
      <c r="AB52" s="69"/>
      <c r="AC52" s="69">
        <v>88</v>
      </c>
      <c r="AD52" s="69"/>
      <c r="AE52" s="69">
        <v>29</v>
      </c>
      <c r="AF52" s="69"/>
      <c r="AG52" s="69">
        <v>18</v>
      </c>
      <c r="AH52" s="69"/>
      <c r="AI52" s="69">
        <v>82</v>
      </c>
      <c r="AJ52" s="69"/>
      <c r="AK52" s="69">
        <v>65</v>
      </c>
      <c r="AL52" s="69"/>
      <c r="AM52" s="69">
        <v>68</v>
      </c>
      <c r="AN52" s="69"/>
      <c r="AO52" s="69">
        <v>37</v>
      </c>
      <c r="AP52" s="69"/>
      <c r="AQ52" s="69">
        <v>15</v>
      </c>
      <c r="AR52" s="69"/>
      <c r="AS52" s="69">
        <v>190</v>
      </c>
      <c r="AT52" s="69"/>
      <c r="AU52" s="69">
        <v>76</v>
      </c>
      <c r="AV52" s="69"/>
      <c r="AW52" s="69">
        <v>16</v>
      </c>
      <c r="AX52" s="69"/>
      <c r="AY52" s="69">
        <v>124</v>
      </c>
      <c r="AZ52" s="69"/>
      <c r="BA52" s="69">
        <v>28</v>
      </c>
      <c r="BB52" s="69"/>
      <c r="BC52" s="69">
        <v>176</v>
      </c>
      <c r="BD52" s="69"/>
      <c r="BE52" s="69">
        <v>24</v>
      </c>
      <c r="BF52" s="69"/>
      <c r="BG52" s="69">
        <v>88</v>
      </c>
      <c r="BH52" s="69"/>
      <c r="BI52" s="69">
        <v>14</v>
      </c>
      <c r="BJ52" s="69"/>
      <c r="BK52" s="69">
        <v>9</v>
      </c>
      <c r="BL52" s="69"/>
      <c r="BM52" s="69">
        <v>154</v>
      </c>
      <c r="BN52" s="69"/>
      <c r="BO52" s="69">
        <v>22</v>
      </c>
      <c r="BP52" s="69"/>
      <c r="BQ52" s="69">
        <v>20</v>
      </c>
      <c r="BR52" s="69"/>
      <c r="BS52" s="69">
        <v>18</v>
      </c>
      <c r="BT52" s="69"/>
    </row>
    <row r="53" spans="1:72" ht="38.25">
      <c r="A53" s="190" t="s">
        <v>11</v>
      </c>
      <c r="B53" s="18" t="s">
        <v>17</v>
      </c>
      <c r="C53" s="4" t="s">
        <v>288</v>
      </c>
      <c r="D53" s="40">
        <v>0.0689</v>
      </c>
      <c r="E53" s="14" t="s">
        <v>161</v>
      </c>
      <c r="F53" s="10">
        <v>0.1101</v>
      </c>
      <c r="G53" s="14" t="s">
        <v>157</v>
      </c>
      <c r="H53" s="10">
        <v>0.0761</v>
      </c>
      <c r="I53" s="14" t="s">
        <v>207</v>
      </c>
      <c r="J53" s="10">
        <v>0.0624</v>
      </c>
      <c r="K53" s="2" t="s">
        <v>350</v>
      </c>
      <c r="L53" s="10">
        <v>0.0945</v>
      </c>
      <c r="M53" s="14" t="s">
        <v>333</v>
      </c>
      <c r="N53" s="10">
        <v>0.0558</v>
      </c>
      <c r="O53" s="3" t="s">
        <v>375</v>
      </c>
      <c r="P53" s="11">
        <v>0.127</v>
      </c>
      <c r="Q53" s="2" t="s">
        <v>129</v>
      </c>
      <c r="R53" s="10">
        <v>0.2357</v>
      </c>
      <c r="S53" s="2" t="s">
        <v>89</v>
      </c>
      <c r="T53" s="10">
        <v>0.1032</v>
      </c>
      <c r="U53" s="2" t="s">
        <v>100</v>
      </c>
      <c r="V53" s="10">
        <v>0.0565</v>
      </c>
      <c r="W53" s="3" t="s">
        <v>412</v>
      </c>
      <c r="X53" s="11">
        <v>0.3822</v>
      </c>
      <c r="Y53" s="14" t="s">
        <v>212</v>
      </c>
      <c r="Z53" s="10">
        <v>0.1111</v>
      </c>
      <c r="AA53" s="12" t="s">
        <v>162</v>
      </c>
      <c r="AB53" s="10">
        <v>0.1009</v>
      </c>
      <c r="AC53" s="12" t="s">
        <v>120</v>
      </c>
      <c r="AD53" s="11">
        <v>0.0493</v>
      </c>
      <c r="AE53" s="12" t="s">
        <v>302</v>
      </c>
      <c r="AF53" s="10">
        <v>0.1164</v>
      </c>
      <c r="AG53" s="12" t="s">
        <v>117</v>
      </c>
      <c r="AH53" s="10">
        <v>0.395</v>
      </c>
      <c r="AI53" s="9" t="s">
        <v>341</v>
      </c>
      <c r="AJ53" s="10">
        <v>0.0394</v>
      </c>
      <c r="AK53" s="9" t="s">
        <v>126</v>
      </c>
      <c r="AL53" s="10">
        <v>0.0603</v>
      </c>
      <c r="AM53" s="9" t="s">
        <v>243</v>
      </c>
      <c r="AN53" s="10">
        <v>0.073</v>
      </c>
      <c r="AO53" s="9" t="s">
        <v>216</v>
      </c>
      <c r="AP53" s="10">
        <v>0.4274</v>
      </c>
      <c r="AQ53" s="28" t="s">
        <v>377</v>
      </c>
      <c r="AR53" s="27">
        <v>0.1714</v>
      </c>
      <c r="AS53" s="9" t="s">
        <v>314</v>
      </c>
      <c r="AT53" s="10">
        <v>0.0448</v>
      </c>
      <c r="AU53" s="9" t="s">
        <v>241</v>
      </c>
      <c r="AV53" s="10">
        <v>0.1708</v>
      </c>
      <c r="AW53" s="9" t="s">
        <v>150</v>
      </c>
      <c r="AX53" s="10">
        <v>0.2965</v>
      </c>
      <c r="AY53" s="9" t="s">
        <v>305</v>
      </c>
      <c r="AZ53" s="11">
        <v>0.0365</v>
      </c>
      <c r="BA53" s="9" t="s">
        <v>228</v>
      </c>
      <c r="BB53" s="10">
        <v>0.1627</v>
      </c>
      <c r="BC53" s="30" t="s">
        <v>347</v>
      </c>
      <c r="BD53" s="10">
        <v>0.0324</v>
      </c>
      <c r="BE53" s="9" t="s">
        <v>227</v>
      </c>
      <c r="BF53" s="10">
        <v>0.1474</v>
      </c>
      <c r="BG53" s="9" t="s">
        <v>174</v>
      </c>
      <c r="BH53" s="10">
        <v>0.128</v>
      </c>
      <c r="BI53" s="9" t="s">
        <v>378</v>
      </c>
      <c r="BJ53" s="10">
        <v>0.4263</v>
      </c>
      <c r="BK53" s="9" t="s">
        <v>257</v>
      </c>
      <c r="BL53" s="10">
        <v>0.3371</v>
      </c>
      <c r="BM53" s="9" t="s">
        <v>245</v>
      </c>
      <c r="BN53" s="10">
        <v>0.0237</v>
      </c>
      <c r="BO53" s="31" t="s">
        <v>237</v>
      </c>
      <c r="BP53" s="35">
        <v>0.2825</v>
      </c>
      <c r="BQ53" s="31" t="s">
        <v>356</v>
      </c>
      <c r="BR53" s="35">
        <v>0.1542</v>
      </c>
      <c r="BS53" s="31" t="s">
        <v>366</v>
      </c>
      <c r="BT53" s="35">
        <v>0.2641</v>
      </c>
    </row>
    <row r="54" spans="1:72" ht="60">
      <c r="A54" s="191"/>
      <c r="B54" s="19" t="s">
        <v>18</v>
      </c>
      <c r="C54" s="4" t="s">
        <v>160</v>
      </c>
      <c r="D54" s="40">
        <v>0.0488</v>
      </c>
      <c r="E54" s="14" t="s">
        <v>275</v>
      </c>
      <c r="F54" s="10">
        <v>0.1024</v>
      </c>
      <c r="G54" s="14" t="s">
        <v>86</v>
      </c>
      <c r="H54" s="10">
        <v>0.0473</v>
      </c>
      <c r="I54" s="14" t="s">
        <v>379</v>
      </c>
      <c r="J54" s="10">
        <v>0.0514</v>
      </c>
      <c r="K54" s="2" t="s">
        <v>380</v>
      </c>
      <c r="L54" s="10">
        <v>0.0822</v>
      </c>
      <c r="M54" s="14" t="s">
        <v>88</v>
      </c>
      <c r="N54" s="10">
        <v>0.0426</v>
      </c>
      <c r="O54" s="3" t="s">
        <v>92</v>
      </c>
      <c r="P54" s="11">
        <v>0.1161</v>
      </c>
      <c r="Q54" s="2" t="s">
        <v>381</v>
      </c>
      <c r="R54" s="10">
        <v>0.1582</v>
      </c>
      <c r="S54" s="15" t="s">
        <v>327</v>
      </c>
      <c r="T54" s="11">
        <v>0.0881</v>
      </c>
      <c r="U54" s="2" t="s">
        <v>190</v>
      </c>
      <c r="V54" s="10">
        <v>0.0541</v>
      </c>
      <c r="W54" s="3" t="s">
        <v>376</v>
      </c>
      <c r="X54" s="11">
        <v>0.1386</v>
      </c>
      <c r="Y54" s="13" t="s">
        <v>281</v>
      </c>
      <c r="Z54" s="11">
        <v>0.0773</v>
      </c>
      <c r="AA54" s="12" t="s">
        <v>240</v>
      </c>
      <c r="AB54" s="10">
        <v>0.0944</v>
      </c>
      <c r="AC54" s="12" t="s">
        <v>214</v>
      </c>
      <c r="AD54" s="11">
        <v>0.0449</v>
      </c>
      <c r="AE54" s="12" t="s">
        <v>266</v>
      </c>
      <c r="AF54" s="10">
        <v>0.0789</v>
      </c>
      <c r="AG54" s="12" t="s">
        <v>115</v>
      </c>
      <c r="AH54" s="11">
        <v>0.1022</v>
      </c>
      <c r="AI54" s="9" t="s">
        <v>248</v>
      </c>
      <c r="AJ54" s="10">
        <v>0.0359</v>
      </c>
      <c r="AK54" s="9" t="s">
        <v>127</v>
      </c>
      <c r="AL54" s="11">
        <v>0.0493</v>
      </c>
      <c r="AM54" s="9" t="s">
        <v>230</v>
      </c>
      <c r="AN54" s="10">
        <v>0.0549</v>
      </c>
      <c r="AO54" s="9" t="s">
        <v>382</v>
      </c>
      <c r="AP54" s="10">
        <v>0.0767</v>
      </c>
      <c r="AQ54" s="29" t="s">
        <v>383</v>
      </c>
      <c r="AR54" s="11">
        <v>0.1591</v>
      </c>
      <c r="AS54" s="9" t="s">
        <v>384</v>
      </c>
      <c r="AT54" s="10">
        <v>0.0381</v>
      </c>
      <c r="AU54" s="9" t="s">
        <v>198</v>
      </c>
      <c r="AV54" s="10">
        <v>0.0508</v>
      </c>
      <c r="AW54" s="9" t="s">
        <v>149</v>
      </c>
      <c r="AX54" s="11">
        <v>0.2347</v>
      </c>
      <c r="AY54" s="9" t="s">
        <v>328</v>
      </c>
      <c r="AZ54" s="11">
        <v>0.0362</v>
      </c>
      <c r="BA54" s="9" t="s">
        <v>147</v>
      </c>
      <c r="BB54" s="11">
        <v>0.1546</v>
      </c>
      <c r="BC54" s="30" t="s">
        <v>317</v>
      </c>
      <c r="BD54" s="10">
        <v>0.0308</v>
      </c>
      <c r="BE54" s="9" t="s">
        <v>208</v>
      </c>
      <c r="BF54" s="10">
        <v>0.1073</v>
      </c>
      <c r="BG54" s="9" t="s">
        <v>274</v>
      </c>
      <c r="BH54" s="11">
        <v>0.0617</v>
      </c>
      <c r="BI54" s="9" t="s">
        <v>185</v>
      </c>
      <c r="BJ54" s="11">
        <v>0.1619</v>
      </c>
      <c r="BK54" s="9" t="s">
        <v>256</v>
      </c>
      <c r="BL54" s="10">
        <v>0.2511</v>
      </c>
      <c r="BM54" s="9" t="s">
        <v>279</v>
      </c>
      <c r="BN54" s="10">
        <v>0.0234</v>
      </c>
      <c r="BO54" s="31" t="s">
        <v>223</v>
      </c>
      <c r="BP54" s="35">
        <v>0.1244</v>
      </c>
      <c r="BQ54" s="31" t="s">
        <v>357</v>
      </c>
      <c r="BR54" s="35">
        <v>0.0955</v>
      </c>
      <c r="BS54" s="31" t="s">
        <v>367</v>
      </c>
      <c r="BT54" s="35">
        <v>0.1203</v>
      </c>
    </row>
    <row r="55" spans="1:72" ht="48">
      <c r="A55" s="191"/>
      <c r="B55" s="19" t="s">
        <v>19</v>
      </c>
      <c r="C55" s="4" t="s">
        <v>342</v>
      </c>
      <c r="D55" s="40">
        <v>0.0453</v>
      </c>
      <c r="E55" s="14" t="s">
        <v>337</v>
      </c>
      <c r="F55" s="10">
        <v>0.0821</v>
      </c>
      <c r="G55" s="2" t="s">
        <v>218</v>
      </c>
      <c r="H55" s="11">
        <v>0.0464</v>
      </c>
      <c r="I55" s="13" t="s">
        <v>250</v>
      </c>
      <c r="J55" s="11">
        <v>0.0434</v>
      </c>
      <c r="K55" s="2" t="s">
        <v>252</v>
      </c>
      <c r="L55" s="10">
        <v>0.0551</v>
      </c>
      <c r="M55" s="13" t="s">
        <v>242</v>
      </c>
      <c r="N55" s="11">
        <v>0.0411</v>
      </c>
      <c r="O55" s="3" t="s">
        <v>93</v>
      </c>
      <c r="P55" s="11">
        <v>0.0783</v>
      </c>
      <c r="Q55" s="25" t="s">
        <v>211</v>
      </c>
      <c r="R55" s="11">
        <v>0.1529</v>
      </c>
      <c r="S55" s="3" t="s">
        <v>205</v>
      </c>
      <c r="T55" s="11">
        <v>0.0631</v>
      </c>
      <c r="U55" s="2" t="s">
        <v>90</v>
      </c>
      <c r="V55" s="10">
        <v>0.0497</v>
      </c>
      <c r="W55" s="3" t="s">
        <v>188</v>
      </c>
      <c r="X55" s="11">
        <v>0.066</v>
      </c>
      <c r="Y55" s="13" t="s">
        <v>282</v>
      </c>
      <c r="Z55" s="11">
        <v>0.052</v>
      </c>
      <c r="AA55" s="12" t="s">
        <v>95</v>
      </c>
      <c r="AB55" s="10">
        <v>0.0818</v>
      </c>
      <c r="AC55" s="12" t="s">
        <v>319</v>
      </c>
      <c r="AD55" s="11">
        <v>0.0363</v>
      </c>
      <c r="AE55" s="12" t="s">
        <v>144</v>
      </c>
      <c r="AF55" s="10">
        <v>0.0729</v>
      </c>
      <c r="AG55" s="12" t="s">
        <v>385</v>
      </c>
      <c r="AH55" s="11">
        <v>0.095</v>
      </c>
      <c r="AI55" s="9" t="s">
        <v>235</v>
      </c>
      <c r="AJ55" s="10">
        <v>0.0346</v>
      </c>
      <c r="AK55" s="9" t="s">
        <v>209</v>
      </c>
      <c r="AL55" s="11">
        <v>0.0437</v>
      </c>
      <c r="AM55" s="9" t="s">
        <v>334</v>
      </c>
      <c r="AN55" s="11">
        <v>0.0445</v>
      </c>
      <c r="AO55" s="9" t="s">
        <v>321</v>
      </c>
      <c r="AP55" s="10">
        <v>0.045</v>
      </c>
      <c r="AQ55" s="9" t="s">
        <v>247</v>
      </c>
      <c r="AR55" s="11">
        <v>0.1568</v>
      </c>
      <c r="AS55" s="9" t="s">
        <v>290</v>
      </c>
      <c r="AT55" s="10">
        <v>0.026</v>
      </c>
      <c r="AU55" s="9" t="s">
        <v>277</v>
      </c>
      <c r="AV55" s="11">
        <v>0.0377</v>
      </c>
      <c r="AW55" s="9" t="s">
        <v>324</v>
      </c>
      <c r="AX55" s="11">
        <v>0.0711</v>
      </c>
      <c r="AY55" s="9" t="s">
        <v>293</v>
      </c>
      <c r="AZ55" s="11">
        <v>0.0355</v>
      </c>
      <c r="BA55" s="9" t="s">
        <v>386</v>
      </c>
      <c r="BB55" s="11">
        <v>0.1227</v>
      </c>
      <c r="BC55" s="9" t="s">
        <v>387</v>
      </c>
      <c r="BD55" s="11">
        <v>0.0242</v>
      </c>
      <c r="BE55" s="9" t="s">
        <v>169</v>
      </c>
      <c r="BF55" s="10">
        <v>0.1039</v>
      </c>
      <c r="BG55" s="9" t="s">
        <v>175</v>
      </c>
      <c r="BH55" s="11">
        <v>0.0419</v>
      </c>
      <c r="BI55" s="9" t="s">
        <v>186</v>
      </c>
      <c r="BJ55" s="11">
        <v>0.1526</v>
      </c>
      <c r="BK55" s="9" t="s">
        <v>197</v>
      </c>
      <c r="BL55" s="11">
        <v>0.1555</v>
      </c>
      <c r="BM55" s="9" t="s">
        <v>261</v>
      </c>
      <c r="BN55" s="10">
        <v>0.0233</v>
      </c>
      <c r="BO55" s="9" t="s">
        <v>224</v>
      </c>
      <c r="BP55" s="11">
        <v>0.0941</v>
      </c>
      <c r="BQ55" s="31" t="s">
        <v>358</v>
      </c>
      <c r="BR55" s="11">
        <v>0.0929</v>
      </c>
      <c r="BS55" s="31" t="s">
        <v>368</v>
      </c>
      <c r="BT55" s="11">
        <v>0.0704</v>
      </c>
    </row>
    <row r="56" spans="1:72" ht="51">
      <c r="A56" s="191"/>
      <c r="B56" s="19" t="s">
        <v>20</v>
      </c>
      <c r="C56" s="4" t="s">
        <v>210</v>
      </c>
      <c r="D56" s="40">
        <v>0.0442</v>
      </c>
      <c r="E56" s="14" t="s">
        <v>206</v>
      </c>
      <c r="F56" s="10">
        <v>0.0604</v>
      </c>
      <c r="G56" s="2" t="s">
        <v>294</v>
      </c>
      <c r="H56" s="11">
        <v>0.0461</v>
      </c>
      <c r="I56" s="13" t="s">
        <v>388</v>
      </c>
      <c r="J56" s="11">
        <v>0.0429</v>
      </c>
      <c r="K56" s="2" t="s">
        <v>87</v>
      </c>
      <c r="L56" s="10">
        <v>0.0427</v>
      </c>
      <c r="M56" s="13" t="s">
        <v>91</v>
      </c>
      <c r="N56" s="11">
        <v>0.0381</v>
      </c>
      <c r="O56" s="3" t="s">
        <v>280</v>
      </c>
      <c r="P56" s="11">
        <v>0.0522</v>
      </c>
      <c r="Q56" s="3" t="s">
        <v>318</v>
      </c>
      <c r="R56" s="11">
        <v>0.1226</v>
      </c>
      <c r="S56" s="3" t="s">
        <v>251</v>
      </c>
      <c r="T56" s="11">
        <v>0.0549</v>
      </c>
      <c r="U56" s="2" t="s">
        <v>101</v>
      </c>
      <c r="V56" s="10">
        <v>0.0452</v>
      </c>
      <c r="W56" s="3" t="s">
        <v>255</v>
      </c>
      <c r="X56" s="11">
        <v>0.0625</v>
      </c>
      <c r="Y56" s="13" t="s">
        <v>289</v>
      </c>
      <c r="Z56" s="11">
        <v>0.0517</v>
      </c>
      <c r="AA56" s="13" t="s">
        <v>253</v>
      </c>
      <c r="AB56" s="11">
        <v>0.0809</v>
      </c>
      <c r="AC56" s="12" t="s">
        <v>270</v>
      </c>
      <c r="AD56" s="11">
        <v>0.0305</v>
      </c>
      <c r="AE56" s="12" t="s">
        <v>220</v>
      </c>
      <c r="AF56" s="11">
        <v>0.0655</v>
      </c>
      <c r="AG56" s="12" t="s">
        <v>116</v>
      </c>
      <c r="AH56" s="11">
        <v>0.0729</v>
      </c>
      <c r="AI56" s="9" t="s">
        <v>213</v>
      </c>
      <c r="AJ56" s="11">
        <v>0.0345</v>
      </c>
      <c r="AK56" s="26" t="s">
        <v>189</v>
      </c>
      <c r="AL56" s="11">
        <v>0.0283</v>
      </c>
      <c r="AM56" s="9" t="s">
        <v>231</v>
      </c>
      <c r="AN56" s="11">
        <v>0.0399</v>
      </c>
      <c r="AO56" s="9" t="s">
        <v>320</v>
      </c>
      <c r="AP56" s="11">
        <v>0.0443</v>
      </c>
      <c r="AQ56" s="9" t="s">
        <v>234</v>
      </c>
      <c r="AR56" s="11">
        <v>0.0775</v>
      </c>
      <c r="AS56" s="9" t="s">
        <v>291</v>
      </c>
      <c r="AT56" s="10">
        <v>0.0229</v>
      </c>
      <c r="AU56" s="9" t="s">
        <v>276</v>
      </c>
      <c r="AV56" s="11">
        <v>0.0355</v>
      </c>
      <c r="AW56" s="9" t="s">
        <v>151</v>
      </c>
      <c r="AX56" s="11">
        <v>0.0671</v>
      </c>
      <c r="AY56" s="9" t="s">
        <v>292</v>
      </c>
      <c r="AZ56" s="11">
        <v>0.0352</v>
      </c>
      <c r="BA56" s="9" t="s">
        <v>361</v>
      </c>
      <c r="BB56" s="10">
        <v>0.0891</v>
      </c>
      <c r="BC56" s="9" t="s">
        <v>330</v>
      </c>
      <c r="BD56" s="11">
        <v>0.023</v>
      </c>
      <c r="BE56" s="9" t="s">
        <v>226</v>
      </c>
      <c r="BF56" s="11">
        <v>0.0823</v>
      </c>
      <c r="BG56" s="9" t="s">
        <v>315</v>
      </c>
      <c r="BH56" s="11">
        <v>0.0341</v>
      </c>
      <c r="BI56" s="9" t="s">
        <v>244</v>
      </c>
      <c r="BJ56" s="11">
        <v>0.067</v>
      </c>
      <c r="BK56" s="9" t="s">
        <v>351</v>
      </c>
      <c r="BL56" s="11">
        <v>0.1463</v>
      </c>
      <c r="BM56" s="9" t="s">
        <v>338</v>
      </c>
      <c r="BN56" s="10">
        <v>0.0232</v>
      </c>
      <c r="BO56" s="9" t="s">
        <v>345</v>
      </c>
      <c r="BP56" s="11">
        <v>0.0605</v>
      </c>
      <c r="BQ56" s="31" t="s">
        <v>360</v>
      </c>
      <c r="BR56" s="11">
        <v>0.0582</v>
      </c>
      <c r="BS56" s="31" t="s">
        <v>370</v>
      </c>
      <c r="BT56" s="11">
        <v>0.0672</v>
      </c>
    </row>
    <row r="57" spans="1:72" ht="64.5" customHeight="1">
      <c r="A57" s="191"/>
      <c r="B57" s="19" t="s">
        <v>21</v>
      </c>
      <c r="C57" s="4" t="s">
        <v>343</v>
      </c>
      <c r="D57" s="40">
        <v>0.0394</v>
      </c>
      <c r="E57" s="14" t="s">
        <v>389</v>
      </c>
      <c r="F57" s="10">
        <v>0.0505</v>
      </c>
      <c r="G57" s="2" t="s">
        <v>232</v>
      </c>
      <c r="H57" s="11">
        <v>0.045</v>
      </c>
      <c r="I57" s="13" t="s">
        <v>267</v>
      </c>
      <c r="J57" s="11">
        <v>0.0388</v>
      </c>
      <c r="K57" s="3" t="s">
        <v>300</v>
      </c>
      <c r="L57" s="11">
        <v>0.0397</v>
      </c>
      <c r="M57" s="13" t="s">
        <v>295</v>
      </c>
      <c r="N57" s="11">
        <v>0.0363</v>
      </c>
      <c r="O57" s="3" t="s">
        <v>390</v>
      </c>
      <c r="P57" s="11">
        <v>0.0494</v>
      </c>
      <c r="Q57" s="3" t="s">
        <v>94</v>
      </c>
      <c r="R57" s="11">
        <v>0.1135</v>
      </c>
      <c r="S57" s="3" t="s">
        <v>246</v>
      </c>
      <c r="T57" s="11">
        <v>0.0513</v>
      </c>
      <c r="U57" s="3" t="s">
        <v>331</v>
      </c>
      <c r="V57" s="11">
        <v>0.036</v>
      </c>
      <c r="W57" s="3" t="s">
        <v>413</v>
      </c>
      <c r="X57" s="11">
        <v>0.0556</v>
      </c>
      <c r="Y57" s="13" t="s">
        <v>332</v>
      </c>
      <c r="Z57" s="11">
        <v>0.0399</v>
      </c>
      <c r="AA57" s="13" t="s">
        <v>349</v>
      </c>
      <c r="AB57" s="11">
        <v>0.0736</v>
      </c>
      <c r="AC57" s="12" t="s">
        <v>352</v>
      </c>
      <c r="AD57" s="11">
        <v>0.0295</v>
      </c>
      <c r="AE57" s="12" t="s">
        <v>145</v>
      </c>
      <c r="AF57" s="11">
        <v>0.0624</v>
      </c>
      <c r="AG57" s="12" t="s">
        <v>153</v>
      </c>
      <c r="AH57" s="11">
        <v>0.0456</v>
      </c>
      <c r="AI57" s="9" t="s">
        <v>236</v>
      </c>
      <c r="AJ57" s="11">
        <v>0.0266</v>
      </c>
      <c r="AK57" s="32" t="s">
        <v>217</v>
      </c>
      <c r="AL57" s="41">
        <v>0.0258</v>
      </c>
      <c r="AM57" s="9" t="s">
        <v>335</v>
      </c>
      <c r="AN57" s="11">
        <v>0.034</v>
      </c>
      <c r="AO57" s="9" t="s">
        <v>322</v>
      </c>
      <c r="AP57" s="11">
        <v>0.0264</v>
      </c>
      <c r="AQ57" s="9" t="s">
        <v>273</v>
      </c>
      <c r="AR57" s="11">
        <v>0.0709</v>
      </c>
      <c r="AS57" s="9" t="s">
        <v>313</v>
      </c>
      <c r="AT57" s="11">
        <v>0.02</v>
      </c>
      <c r="AU57" s="9" t="s">
        <v>199</v>
      </c>
      <c r="AV57" s="11">
        <v>0.0312</v>
      </c>
      <c r="AW57" s="9" t="s">
        <v>191</v>
      </c>
      <c r="AX57" s="11">
        <v>0.0595</v>
      </c>
      <c r="AY57" s="9" t="s">
        <v>309</v>
      </c>
      <c r="AZ57" s="11">
        <v>0.0351</v>
      </c>
      <c r="BA57" s="9" t="s">
        <v>164</v>
      </c>
      <c r="BB57" s="10">
        <v>0.0622</v>
      </c>
      <c r="BC57" s="9" t="s">
        <v>329</v>
      </c>
      <c r="BD57" s="11">
        <v>0.0196</v>
      </c>
      <c r="BE57" s="9" t="s">
        <v>170</v>
      </c>
      <c r="BF57" s="11">
        <v>0.064</v>
      </c>
      <c r="BG57" s="9" t="s">
        <v>176</v>
      </c>
      <c r="BH57" s="11">
        <v>0.0326</v>
      </c>
      <c r="BI57" s="9" t="s">
        <v>187</v>
      </c>
      <c r="BJ57" s="11">
        <v>0.0473</v>
      </c>
      <c r="BK57" s="9" t="s">
        <v>325</v>
      </c>
      <c r="BL57" s="11">
        <v>0.1247</v>
      </c>
      <c r="BM57" s="9" t="s">
        <v>304</v>
      </c>
      <c r="BN57" s="10">
        <v>0.0198</v>
      </c>
      <c r="BO57" s="9" t="s">
        <v>346</v>
      </c>
      <c r="BP57" s="11">
        <v>0.0598</v>
      </c>
      <c r="BQ57" s="31" t="s">
        <v>359</v>
      </c>
      <c r="BR57" s="11">
        <v>0.0551</v>
      </c>
      <c r="BS57" s="31" t="s">
        <v>369</v>
      </c>
      <c r="BT57" s="11">
        <v>0.0566</v>
      </c>
    </row>
    <row r="58" spans="1:72" ht="12.75">
      <c r="A58" s="196" t="s">
        <v>15</v>
      </c>
      <c r="B58" s="22" t="s">
        <v>13</v>
      </c>
      <c r="C58" s="70">
        <v>2265.836</v>
      </c>
      <c r="D58" s="70"/>
      <c r="E58" s="198">
        <v>928.45</v>
      </c>
      <c r="F58" s="71"/>
      <c r="G58" s="198">
        <v>409.17</v>
      </c>
      <c r="H58" s="71"/>
      <c r="I58" s="198">
        <v>996.16</v>
      </c>
      <c r="J58" s="71"/>
      <c r="K58" s="198">
        <v>921.8</v>
      </c>
      <c r="L58" s="71"/>
      <c r="M58" s="198">
        <v>461.11</v>
      </c>
      <c r="N58" s="71"/>
      <c r="O58" s="198">
        <v>803</v>
      </c>
      <c r="P58" s="71"/>
      <c r="Q58" s="198">
        <v>397.53</v>
      </c>
      <c r="R58" s="71"/>
      <c r="S58" s="198">
        <v>1042.3</v>
      </c>
      <c r="T58" s="71"/>
      <c r="U58" s="198">
        <v>601.86</v>
      </c>
      <c r="V58" s="71"/>
      <c r="W58" s="198">
        <v>1072</v>
      </c>
      <c r="X58" s="71"/>
      <c r="Y58" s="198">
        <v>1027</v>
      </c>
      <c r="Z58" s="71"/>
      <c r="AA58" s="198">
        <v>648</v>
      </c>
      <c r="AB58" s="71"/>
      <c r="AC58" s="198">
        <v>321</v>
      </c>
      <c r="AD58" s="71"/>
      <c r="AE58" s="198">
        <v>260</v>
      </c>
      <c r="AF58" s="71"/>
      <c r="AG58" s="198">
        <v>801</v>
      </c>
      <c r="AH58" s="71"/>
      <c r="AI58" s="70">
        <v>611</v>
      </c>
      <c r="AJ58" s="71"/>
      <c r="AK58" s="70">
        <v>414</v>
      </c>
      <c r="AL58" s="71"/>
      <c r="AM58" s="70">
        <v>243</v>
      </c>
      <c r="AN58" s="71"/>
      <c r="AO58" s="70">
        <v>796</v>
      </c>
      <c r="AP58" s="71"/>
      <c r="AQ58" s="70">
        <v>494</v>
      </c>
      <c r="AR58" s="71"/>
      <c r="AS58" s="70">
        <v>3466</v>
      </c>
      <c r="AT58" s="71"/>
      <c r="AU58" s="70">
        <v>77</v>
      </c>
      <c r="AV58" s="71"/>
      <c r="AW58" s="70">
        <v>1044</v>
      </c>
      <c r="AX58" s="71"/>
      <c r="AY58" s="70">
        <v>320</v>
      </c>
      <c r="AZ58" s="71"/>
      <c r="BA58" s="70">
        <v>319</v>
      </c>
      <c r="BB58" s="71"/>
      <c r="BC58" s="70">
        <v>497</v>
      </c>
      <c r="BD58" s="71"/>
      <c r="BE58" s="70">
        <v>983</v>
      </c>
      <c r="BF58" s="71"/>
      <c r="BG58" s="70">
        <v>1014</v>
      </c>
      <c r="BH58" s="71"/>
      <c r="BI58" s="70">
        <v>1465</v>
      </c>
      <c r="BJ58" s="71"/>
      <c r="BK58" s="70">
        <v>1427</v>
      </c>
      <c r="BL58" s="71"/>
      <c r="BM58" s="70">
        <v>696</v>
      </c>
      <c r="BN58" s="71"/>
      <c r="BO58" s="70">
        <v>660</v>
      </c>
      <c r="BP58" s="71"/>
      <c r="BQ58" s="70">
        <v>305</v>
      </c>
      <c r="BR58" s="71"/>
      <c r="BS58" s="70">
        <v>1704</v>
      </c>
      <c r="BT58" s="71"/>
    </row>
    <row r="59" spans="1:72" ht="13.5" thickBot="1">
      <c r="A59" s="197"/>
      <c r="B59" s="23" t="s">
        <v>14</v>
      </c>
      <c r="C59" s="47">
        <v>9217</v>
      </c>
      <c r="D59" s="47"/>
      <c r="E59" s="195">
        <v>7407</v>
      </c>
      <c r="F59" s="48"/>
      <c r="G59" s="195">
        <v>6640</v>
      </c>
      <c r="H59" s="48"/>
      <c r="I59" s="195">
        <v>3522</v>
      </c>
      <c r="J59" s="48"/>
      <c r="K59" s="195">
        <v>3810</v>
      </c>
      <c r="L59" s="48"/>
      <c r="M59" s="195">
        <v>1847</v>
      </c>
      <c r="N59" s="48"/>
      <c r="O59" s="195">
        <v>1929</v>
      </c>
      <c r="P59" s="48"/>
      <c r="Q59" s="195">
        <v>1485</v>
      </c>
      <c r="R59" s="48"/>
      <c r="S59" s="195">
        <v>3754</v>
      </c>
      <c r="T59" s="48"/>
      <c r="U59" s="195">
        <v>4251</v>
      </c>
      <c r="V59" s="48"/>
      <c r="W59" s="195">
        <v>2878</v>
      </c>
      <c r="X59" s="48"/>
      <c r="Y59" s="195">
        <v>631</v>
      </c>
      <c r="Z59" s="48"/>
      <c r="AA59" s="195">
        <v>2458</v>
      </c>
      <c r="AB59" s="48"/>
      <c r="AC59" s="195">
        <v>1322</v>
      </c>
      <c r="AD59" s="48"/>
      <c r="AE59" s="195">
        <v>1496</v>
      </c>
      <c r="AF59" s="48"/>
      <c r="AG59" s="195">
        <v>1537</v>
      </c>
      <c r="AH59" s="48"/>
      <c r="AI59" s="47">
        <v>2858</v>
      </c>
      <c r="AJ59" s="48"/>
      <c r="AK59" s="47">
        <v>1074</v>
      </c>
      <c r="AL59" s="48"/>
      <c r="AM59" s="47">
        <v>1304</v>
      </c>
      <c r="AN59" s="48"/>
      <c r="AO59" s="47">
        <v>3131</v>
      </c>
      <c r="AP59" s="48"/>
      <c r="AQ59" s="47">
        <v>1213</v>
      </c>
      <c r="AR59" s="48"/>
      <c r="AS59" s="47">
        <v>3679</v>
      </c>
      <c r="AT59" s="48"/>
      <c r="AU59" s="47">
        <v>303</v>
      </c>
      <c r="AV59" s="48"/>
      <c r="AW59" s="47">
        <v>1787</v>
      </c>
      <c r="AX59" s="48"/>
      <c r="AY59" s="47">
        <v>2095</v>
      </c>
      <c r="AZ59" s="48"/>
      <c r="BA59" s="47">
        <v>1223</v>
      </c>
      <c r="BB59" s="48"/>
      <c r="BC59" s="47">
        <v>1550</v>
      </c>
      <c r="BD59" s="48"/>
      <c r="BE59" s="47">
        <v>2171</v>
      </c>
      <c r="BF59" s="48"/>
      <c r="BG59" s="47">
        <v>2319</v>
      </c>
      <c r="BH59" s="48"/>
      <c r="BI59" s="47">
        <v>1612</v>
      </c>
      <c r="BJ59" s="48"/>
      <c r="BK59" s="47">
        <v>1749</v>
      </c>
      <c r="BL59" s="48"/>
      <c r="BM59" s="47">
        <v>1509</v>
      </c>
      <c r="BN59" s="48"/>
      <c r="BO59" s="47">
        <v>1455</v>
      </c>
      <c r="BP59" s="48"/>
      <c r="BQ59" s="47"/>
      <c r="BR59" s="48"/>
      <c r="BS59" s="47"/>
      <c r="BT59" s="48"/>
    </row>
    <row r="60" spans="1:72" ht="45" customHeight="1" thickTop="1">
      <c r="A60" s="49" t="s">
        <v>12</v>
      </c>
      <c r="B60" s="203"/>
      <c r="C60" s="105" t="s">
        <v>39</v>
      </c>
      <c r="D60" s="204"/>
      <c r="E60" s="49" t="s">
        <v>391</v>
      </c>
      <c r="F60" s="50"/>
      <c r="G60" s="49" t="s">
        <v>42</v>
      </c>
      <c r="H60" s="50"/>
      <c r="I60" s="49" t="s">
        <v>392</v>
      </c>
      <c r="J60" s="50"/>
      <c r="K60" s="49" t="s">
        <v>44</v>
      </c>
      <c r="L60" s="50"/>
      <c r="M60" s="49" t="s">
        <v>393</v>
      </c>
      <c r="N60" s="50"/>
      <c r="O60" s="49" t="s">
        <v>46</v>
      </c>
      <c r="P60" s="50"/>
      <c r="Q60" s="49" t="s">
        <v>394</v>
      </c>
      <c r="R60" s="50"/>
      <c r="S60" s="49" t="s">
        <v>203</v>
      </c>
      <c r="T60" s="50"/>
      <c r="U60" s="49" t="s">
        <v>395</v>
      </c>
      <c r="V60" s="50"/>
      <c r="W60" s="49" t="s">
        <v>47</v>
      </c>
      <c r="X60" s="50"/>
      <c r="Y60" s="49" t="s">
        <v>396</v>
      </c>
      <c r="Z60" s="50"/>
      <c r="AA60" s="49" t="s">
        <v>239</v>
      </c>
      <c r="AB60" s="50"/>
      <c r="AC60" s="49" t="s">
        <v>310</v>
      </c>
      <c r="AD60" s="50"/>
      <c r="AE60" s="49" t="s">
        <v>110</v>
      </c>
      <c r="AF60" s="50"/>
      <c r="AG60" s="49" t="s">
        <v>118</v>
      </c>
      <c r="AH60" s="50"/>
      <c r="AI60" s="105" t="s">
        <v>397</v>
      </c>
      <c r="AJ60" s="50"/>
      <c r="AK60" s="105" t="s">
        <v>297</v>
      </c>
      <c r="AL60" s="50"/>
      <c r="AM60" s="105" t="s">
        <v>398</v>
      </c>
      <c r="AN60" s="50"/>
      <c r="AO60" s="105" t="s">
        <v>268</v>
      </c>
      <c r="AP60" s="50"/>
      <c r="AQ60" s="105" t="s">
        <v>137</v>
      </c>
      <c r="AR60" s="50"/>
      <c r="AS60" s="105" t="s">
        <v>399</v>
      </c>
      <c r="AT60" s="50"/>
      <c r="AU60" s="105" t="s">
        <v>143</v>
      </c>
      <c r="AV60" s="50"/>
      <c r="AW60" s="105" t="s">
        <v>400</v>
      </c>
      <c r="AX60" s="50"/>
      <c r="AY60" s="105" t="s">
        <v>340</v>
      </c>
      <c r="AZ60" s="50"/>
      <c r="BA60" s="105" t="s">
        <v>401</v>
      </c>
      <c r="BB60" s="50"/>
      <c r="BC60" s="105" t="s">
        <v>402</v>
      </c>
      <c r="BD60" s="50"/>
      <c r="BE60" s="105" t="s">
        <v>403</v>
      </c>
      <c r="BF60" s="50"/>
      <c r="BG60" s="105" t="s">
        <v>177</v>
      </c>
      <c r="BH60" s="50"/>
      <c r="BI60" s="105" t="s">
        <v>404</v>
      </c>
      <c r="BJ60" s="50"/>
      <c r="BK60" s="105" t="s">
        <v>195</v>
      </c>
      <c r="BL60" s="50"/>
      <c r="BM60" s="49" t="s">
        <v>203</v>
      </c>
      <c r="BN60" s="50"/>
      <c r="BO60" s="49" t="s">
        <v>42</v>
      </c>
      <c r="BP60" s="50"/>
      <c r="BQ60" s="49" t="s">
        <v>405</v>
      </c>
      <c r="BR60" s="50"/>
      <c r="BS60" s="49" t="s">
        <v>365</v>
      </c>
      <c r="BT60" s="50"/>
    </row>
    <row r="61" spans="1:72" ht="99" customHeight="1" thickBot="1">
      <c r="A61" s="51" t="s">
        <v>16</v>
      </c>
      <c r="B61" s="201"/>
      <c r="C61" s="104" t="s">
        <v>40</v>
      </c>
      <c r="D61" s="202"/>
      <c r="E61" s="51" t="s">
        <v>41</v>
      </c>
      <c r="F61" s="52"/>
      <c r="G61" s="51" t="s">
        <v>43</v>
      </c>
      <c r="H61" s="52"/>
      <c r="I61" s="51" t="s">
        <v>406</v>
      </c>
      <c r="J61" s="52"/>
      <c r="K61" s="51" t="s">
        <v>45</v>
      </c>
      <c r="L61" s="52"/>
      <c r="M61" s="51" t="s">
        <v>296</v>
      </c>
      <c r="N61" s="52"/>
      <c r="O61" s="51" t="s">
        <v>312</v>
      </c>
      <c r="P61" s="52"/>
      <c r="Q61" s="51" t="s">
        <v>258</v>
      </c>
      <c r="R61" s="52"/>
      <c r="S61" s="51" t="s">
        <v>202</v>
      </c>
      <c r="T61" s="52"/>
      <c r="U61" s="199" t="s">
        <v>229</v>
      </c>
      <c r="V61" s="200"/>
      <c r="W61" s="51" t="s">
        <v>48</v>
      </c>
      <c r="X61" s="52"/>
      <c r="Y61" s="51" t="s">
        <v>407</v>
      </c>
      <c r="Z61" s="52"/>
      <c r="AA61" s="51" t="s">
        <v>40</v>
      </c>
      <c r="AB61" s="52"/>
      <c r="AC61" s="51" t="s">
        <v>272</v>
      </c>
      <c r="AD61" s="52"/>
      <c r="AE61" s="51" t="s">
        <v>111</v>
      </c>
      <c r="AF61" s="52"/>
      <c r="AG61" s="51" t="s">
        <v>249</v>
      </c>
      <c r="AH61" s="52"/>
      <c r="AI61" s="104" t="s">
        <v>262</v>
      </c>
      <c r="AJ61" s="52"/>
      <c r="AK61" s="104" t="s">
        <v>298</v>
      </c>
      <c r="AL61" s="52"/>
      <c r="AM61" s="104" t="s">
        <v>408</v>
      </c>
      <c r="AN61" s="52"/>
      <c r="AO61" s="104" t="s">
        <v>269</v>
      </c>
      <c r="AP61" s="52"/>
      <c r="AQ61" s="104" t="s">
        <v>138</v>
      </c>
      <c r="AR61" s="52"/>
      <c r="AS61" s="104" t="s">
        <v>141</v>
      </c>
      <c r="AT61" s="52"/>
      <c r="AU61" s="104" t="s">
        <v>409</v>
      </c>
      <c r="AV61" s="52"/>
      <c r="AW61" s="104" t="s">
        <v>152</v>
      </c>
      <c r="AX61" s="52"/>
      <c r="AY61" s="104" t="s">
        <v>259</v>
      </c>
      <c r="AZ61" s="52"/>
      <c r="BA61" s="104" t="s">
        <v>301</v>
      </c>
      <c r="BB61" s="52"/>
      <c r="BC61" s="104" t="s">
        <v>260</v>
      </c>
      <c r="BD61" s="52"/>
      <c r="BE61" s="104" t="s">
        <v>168</v>
      </c>
      <c r="BF61" s="52"/>
      <c r="BG61" s="104" t="s">
        <v>178</v>
      </c>
      <c r="BH61" s="52"/>
      <c r="BI61" s="104" t="s">
        <v>184</v>
      </c>
      <c r="BJ61" s="52"/>
      <c r="BK61" s="104" t="s">
        <v>196</v>
      </c>
      <c r="BL61" s="52"/>
      <c r="BM61" s="51" t="s">
        <v>202</v>
      </c>
      <c r="BN61" s="52"/>
      <c r="BO61" s="51" t="s">
        <v>43</v>
      </c>
      <c r="BP61" s="52"/>
      <c r="BQ61" s="51" t="s">
        <v>410</v>
      </c>
      <c r="BR61" s="52"/>
      <c r="BS61" s="51" t="s">
        <v>364</v>
      </c>
      <c r="BT61" s="52"/>
    </row>
    <row r="62" spans="1:28" ht="12.75">
      <c r="A62" s="1" t="s">
        <v>99</v>
      </c>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2.75">
      <c r="A63" s="1" t="s">
        <v>98</v>
      </c>
      <c r="B63" s="1"/>
      <c r="C63" s="1"/>
      <c r="D63" s="1"/>
      <c r="E63" s="1"/>
      <c r="F63" s="1"/>
      <c r="G63" s="1"/>
      <c r="H63" s="1"/>
      <c r="I63" s="1"/>
      <c r="J63" s="1"/>
      <c r="K63" s="1"/>
      <c r="L63" s="1"/>
      <c r="M63" s="1"/>
      <c r="N63" s="1"/>
      <c r="O63" s="1"/>
      <c r="P63" s="1"/>
      <c r="Q63" s="1"/>
      <c r="R63" s="1"/>
      <c r="S63" s="1"/>
      <c r="T63" s="1"/>
      <c r="U63" s="1"/>
      <c r="V63" s="1"/>
      <c r="W63" s="1"/>
      <c r="X63" s="1"/>
      <c r="Y63" s="1"/>
      <c r="Z63" s="1"/>
      <c r="AA63" s="1"/>
      <c r="AB63" s="1"/>
    </row>
  </sheetData>
  <sheetProtection/>
  <mergeCells count="1953">
    <mergeCell ref="BS59:BT59"/>
    <mergeCell ref="BS60:BT60"/>
    <mergeCell ref="BS61:BT61"/>
    <mergeCell ref="BS37:BT37"/>
    <mergeCell ref="BS38:BT38"/>
    <mergeCell ref="BS39:BT39"/>
    <mergeCell ref="BS40:BT40"/>
    <mergeCell ref="BS41:BT41"/>
    <mergeCell ref="BS42:BT42"/>
    <mergeCell ref="BS43:BT43"/>
    <mergeCell ref="BS44:BT44"/>
    <mergeCell ref="BS45:BT45"/>
    <mergeCell ref="BS46:BT46"/>
    <mergeCell ref="BS47:BT47"/>
    <mergeCell ref="BS48:BT48"/>
    <mergeCell ref="BS49:BT49"/>
    <mergeCell ref="BS50:BT50"/>
    <mergeCell ref="BS51:BT51"/>
    <mergeCell ref="BS52:BT52"/>
    <mergeCell ref="BS58:BT58"/>
    <mergeCell ref="BS20:BT20"/>
    <mergeCell ref="BS21:BT21"/>
    <mergeCell ref="BS22:BT22"/>
    <mergeCell ref="BS23:BT23"/>
    <mergeCell ref="BS24:BT24"/>
    <mergeCell ref="BS25:BT25"/>
    <mergeCell ref="BS26:BT26"/>
    <mergeCell ref="BS27:BT27"/>
    <mergeCell ref="BS28:BT28"/>
    <mergeCell ref="BS29:BT29"/>
    <mergeCell ref="BS30:BT30"/>
    <mergeCell ref="BS31:BT31"/>
    <mergeCell ref="BS32:BT32"/>
    <mergeCell ref="BS33:BT33"/>
    <mergeCell ref="BS34:BT34"/>
    <mergeCell ref="BS35:BT35"/>
    <mergeCell ref="BS36:BT36"/>
    <mergeCell ref="BS2:BT2"/>
    <mergeCell ref="BS3:BT3"/>
    <mergeCell ref="BS4:BT4"/>
    <mergeCell ref="BS5:BT5"/>
    <mergeCell ref="BS6:BT6"/>
    <mergeCell ref="BS7:BT7"/>
    <mergeCell ref="BS8:BT8"/>
    <mergeCell ref="BS9:BT9"/>
    <mergeCell ref="BS10:BT10"/>
    <mergeCell ref="BS11:BT11"/>
    <mergeCell ref="BS12:BT12"/>
    <mergeCell ref="BS13:BT13"/>
    <mergeCell ref="BS14:BT14"/>
    <mergeCell ref="BS15:BT15"/>
    <mergeCell ref="BS17:BT17"/>
    <mergeCell ref="BS18:BT18"/>
    <mergeCell ref="BS19:BT19"/>
    <mergeCell ref="BS16:BT16"/>
    <mergeCell ref="A11: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BM36:BN36"/>
    <mergeCell ref="BO36:BP36"/>
    <mergeCell ref="AE36:AF36"/>
    <mergeCell ref="AG36:AH36"/>
    <mergeCell ref="AI36:AJ36"/>
    <mergeCell ref="AK36:AL36"/>
    <mergeCell ref="AM36:AN36"/>
    <mergeCell ref="AO36:AP36"/>
    <mergeCell ref="AQ36:AR36"/>
    <mergeCell ref="BI25:BJ25"/>
    <mergeCell ref="BI22:BJ22"/>
    <mergeCell ref="BA26:BB26"/>
    <mergeCell ref="BI23:BJ23"/>
    <mergeCell ref="AW21:AX21"/>
    <mergeCell ref="BA32:BB32"/>
    <mergeCell ref="AI24:AJ24"/>
    <mergeCell ref="AI25:AJ25"/>
    <mergeCell ref="AU28:AV28"/>
    <mergeCell ref="AS28:AT28"/>
    <mergeCell ref="AM26:AN26"/>
    <mergeCell ref="AS30:AT30"/>
    <mergeCell ref="AS31:AT31"/>
    <mergeCell ref="AI6:AJ6"/>
    <mergeCell ref="Q6:R6"/>
    <mergeCell ref="S6:T6"/>
    <mergeCell ref="U6:V6"/>
    <mergeCell ref="BK2:BL2"/>
    <mergeCell ref="BK3:BL3"/>
    <mergeCell ref="BK4:BL4"/>
    <mergeCell ref="BK5:BL5"/>
    <mergeCell ref="BC2:BD2"/>
    <mergeCell ref="BC3:BD3"/>
    <mergeCell ref="AS10:AT10"/>
    <mergeCell ref="AK9:AL9"/>
    <mergeCell ref="AK12:AL12"/>
    <mergeCell ref="AI8:AJ8"/>
    <mergeCell ref="AI2:AJ2"/>
    <mergeCell ref="AI3:AJ3"/>
    <mergeCell ref="AU12:AV12"/>
    <mergeCell ref="AS12:AT12"/>
    <mergeCell ref="AO2:AP2"/>
    <mergeCell ref="AY12:AZ12"/>
    <mergeCell ref="AW6:AX6"/>
    <mergeCell ref="AW7:AX7"/>
    <mergeCell ref="AW8:AX8"/>
    <mergeCell ref="AI12:AJ12"/>
    <mergeCell ref="AS3:AT3"/>
    <mergeCell ref="AS4:AT4"/>
    <mergeCell ref="AO3:AP3"/>
    <mergeCell ref="AW2:AX2"/>
    <mergeCell ref="AW3:AX3"/>
    <mergeCell ref="G19:H19"/>
    <mergeCell ref="BE9:BF9"/>
    <mergeCell ref="E18:F18"/>
    <mergeCell ref="G18:H18"/>
    <mergeCell ref="E19:F19"/>
    <mergeCell ref="AA9:AB9"/>
    <mergeCell ref="AI9:AJ9"/>
    <mergeCell ref="I19:J19"/>
    <mergeCell ref="I20:J20"/>
    <mergeCell ref="AA10:AB10"/>
    <mergeCell ref="Y21:Z21"/>
    <mergeCell ref="AA21:AB21"/>
    <mergeCell ref="Q20:R20"/>
    <mergeCell ref="AI7:AJ7"/>
    <mergeCell ref="Y22:Z22"/>
    <mergeCell ref="AO9:AP9"/>
    <mergeCell ref="W22:X22"/>
    <mergeCell ref="AA20:AB20"/>
    <mergeCell ref="AM21:AN21"/>
    <mergeCell ref="AQ12:AR12"/>
    <mergeCell ref="AQ14:AR14"/>
    <mergeCell ref="AI15:AJ15"/>
    <mergeCell ref="AE9:AF9"/>
    <mergeCell ref="AE14:AF14"/>
    <mergeCell ref="A20:B20"/>
    <mergeCell ref="C20:D20"/>
    <mergeCell ref="E20:F20"/>
    <mergeCell ref="G20:H20"/>
    <mergeCell ref="W25:X25"/>
    <mergeCell ref="Y26:Z26"/>
    <mergeCell ref="W23:X23"/>
    <mergeCell ref="AA30:AB30"/>
    <mergeCell ref="AC27:AD27"/>
    <mergeCell ref="AG28:AH28"/>
    <mergeCell ref="AG27:AH27"/>
    <mergeCell ref="AO30:AP30"/>
    <mergeCell ref="AC29:AD29"/>
    <mergeCell ref="AQ28:AR28"/>
    <mergeCell ref="C9:D9"/>
    <mergeCell ref="E9:F9"/>
    <mergeCell ref="G9:H9"/>
    <mergeCell ref="M18:N18"/>
    <mergeCell ref="M17:N17"/>
    <mergeCell ref="O17:P17"/>
    <mergeCell ref="I15:J15"/>
    <mergeCell ref="M15:N15"/>
    <mergeCell ref="O15:P15"/>
    <mergeCell ref="K20:L20"/>
    <mergeCell ref="Y15:Z15"/>
    <mergeCell ref="E21:F21"/>
    <mergeCell ref="G21:H21"/>
    <mergeCell ref="AG24:AH24"/>
    <mergeCell ref="AG25:AH25"/>
    <mergeCell ref="AG26:AH26"/>
    <mergeCell ref="AM22:AN22"/>
    <mergeCell ref="U15:V15"/>
    <mergeCell ref="A18:B18"/>
    <mergeCell ref="C18:D18"/>
    <mergeCell ref="K26:L26"/>
    <mergeCell ref="M26:N26"/>
    <mergeCell ref="O26:P26"/>
    <mergeCell ref="A15:B15"/>
    <mergeCell ref="I18:J18"/>
    <mergeCell ref="K18:L18"/>
    <mergeCell ref="M22:N22"/>
    <mergeCell ref="O22:P22"/>
    <mergeCell ref="E23:F23"/>
    <mergeCell ref="G23:H23"/>
    <mergeCell ref="A19:B19"/>
    <mergeCell ref="K19:L19"/>
    <mergeCell ref="K25:L25"/>
    <mergeCell ref="C25:D25"/>
    <mergeCell ref="E27:F27"/>
    <mergeCell ref="G27:H27"/>
    <mergeCell ref="C26:D26"/>
    <mergeCell ref="I21:J21"/>
    <mergeCell ref="C21:D21"/>
    <mergeCell ref="C19:D19"/>
    <mergeCell ref="O20:P20"/>
    <mergeCell ref="K21:L21"/>
    <mergeCell ref="A21:A41"/>
    <mergeCell ref="C41:D41"/>
    <mergeCell ref="C22:D22"/>
    <mergeCell ref="C15:D15"/>
    <mergeCell ref="E15:F15"/>
    <mergeCell ref="K36:L36"/>
    <mergeCell ref="M36:N36"/>
    <mergeCell ref="O36:P36"/>
    <mergeCell ref="C13:D13"/>
    <mergeCell ref="M27:N27"/>
    <mergeCell ref="E13:F13"/>
    <mergeCell ref="G13:H13"/>
    <mergeCell ref="I13:J13"/>
    <mergeCell ref="K13:L13"/>
    <mergeCell ref="M13:N13"/>
    <mergeCell ref="O13:P13"/>
    <mergeCell ref="S21:T21"/>
    <mergeCell ref="AC15:AD15"/>
    <mergeCell ref="AU15:AV15"/>
    <mergeCell ref="S15:T15"/>
    <mergeCell ref="W15:X15"/>
    <mergeCell ref="AK15:AL15"/>
    <mergeCell ref="AM15:AN15"/>
    <mergeCell ref="BK45:BL45"/>
    <mergeCell ref="AI27:AJ27"/>
    <mergeCell ref="AK14:AL14"/>
    <mergeCell ref="AK29:AL29"/>
    <mergeCell ref="BI26:BJ26"/>
    <mergeCell ref="BI27:BJ27"/>
    <mergeCell ref="BI28:BJ28"/>
    <mergeCell ref="BI29:BJ29"/>
    <mergeCell ref="BK30:BL30"/>
    <mergeCell ref="AW31:AX31"/>
    <mergeCell ref="BG27:BH27"/>
    <mergeCell ref="AM31:AN31"/>
    <mergeCell ref="AM34:AN34"/>
    <mergeCell ref="AW34:AX34"/>
    <mergeCell ref="AW33:AX33"/>
    <mergeCell ref="W36:X36"/>
    <mergeCell ref="Y36:Z36"/>
    <mergeCell ref="BK41:BL41"/>
    <mergeCell ref="AQ42:AR42"/>
    <mergeCell ref="AU42:AV42"/>
    <mergeCell ref="AW42:AX42"/>
    <mergeCell ref="AY36:AZ36"/>
    <mergeCell ref="BK37:BL37"/>
    <mergeCell ref="BC42:BD42"/>
    <mergeCell ref="BI35:BJ35"/>
    <mergeCell ref="AW37:AX37"/>
    <mergeCell ref="BK36:BL36"/>
    <mergeCell ref="BI32:BJ32"/>
    <mergeCell ref="BI42:BJ42"/>
    <mergeCell ref="BI33:BJ33"/>
    <mergeCell ref="BI36:BJ36"/>
    <mergeCell ref="BI41:BJ41"/>
    <mergeCell ref="AY33:AZ33"/>
    <mergeCell ref="AW35:AX35"/>
    <mergeCell ref="BG38:BH38"/>
    <mergeCell ref="BI38:BJ38"/>
    <mergeCell ref="AU37:AV37"/>
    <mergeCell ref="AQ34:AR34"/>
    <mergeCell ref="BG28:BH28"/>
    <mergeCell ref="BG33:BH33"/>
    <mergeCell ref="AW36:AX36"/>
    <mergeCell ref="AA13:AB13"/>
    <mergeCell ref="AO15:AP15"/>
    <mergeCell ref="AQ15:AR15"/>
    <mergeCell ref="AQ18:AR18"/>
    <mergeCell ref="AO18:AP18"/>
    <mergeCell ref="AG15:AH15"/>
    <mergeCell ref="AG20:AH20"/>
    <mergeCell ref="AO17:AP17"/>
    <mergeCell ref="AS17:AT17"/>
    <mergeCell ref="AU19:AV19"/>
    <mergeCell ref="AS13:AT13"/>
    <mergeCell ref="AC21:AD21"/>
    <mergeCell ref="AC22:AD22"/>
    <mergeCell ref="AC20:AD20"/>
    <mergeCell ref="AE13:AF13"/>
    <mergeCell ref="AK26:AL26"/>
    <mergeCell ref="AM27:AN27"/>
    <mergeCell ref="AO26:AP26"/>
    <mergeCell ref="AO20:AP20"/>
    <mergeCell ref="AA24:AB24"/>
    <mergeCell ref="AA17:AB17"/>
    <mergeCell ref="AS18:AT18"/>
    <mergeCell ref="AQ24:AR24"/>
    <mergeCell ref="AA36:AB36"/>
    <mergeCell ref="AC36:AD36"/>
    <mergeCell ref="AW27:AX27"/>
    <mergeCell ref="AG21:AH21"/>
    <mergeCell ref="AI14:AJ14"/>
    <mergeCell ref="AK2:AL2"/>
    <mergeCell ref="AQ13:AR13"/>
    <mergeCell ref="AO4:AP4"/>
    <mergeCell ref="AO5:AP5"/>
    <mergeCell ref="AO6:AP6"/>
    <mergeCell ref="AO7:AP7"/>
    <mergeCell ref="BI61:BJ61"/>
    <mergeCell ref="BI49:BJ49"/>
    <mergeCell ref="BI50:BJ50"/>
    <mergeCell ref="AW32:AX32"/>
    <mergeCell ref="BA39:BB39"/>
    <mergeCell ref="AO32:AP32"/>
    <mergeCell ref="AO31:AP31"/>
    <mergeCell ref="BG35:BH35"/>
    <mergeCell ref="AE33:AF33"/>
    <mergeCell ref="AK11:AL11"/>
    <mergeCell ref="AM11:AN11"/>
    <mergeCell ref="AG6:AH6"/>
    <mergeCell ref="AG7:AH7"/>
    <mergeCell ref="AG8:AH8"/>
    <mergeCell ref="AG13:AH13"/>
    <mergeCell ref="AG10:AH10"/>
    <mergeCell ref="AG9:AH9"/>
    <mergeCell ref="AG12:AH12"/>
    <mergeCell ref="AE23:AF23"/>
    <mergeCell ref="AG23:AH23"/>
    <mergeCell ref="AE18:AF18"/>
    <mergeCell ref="BA42:BB42"/>
    <mergeCell ref="AY42:AZ42"/>
    <mergeCell ref="AY41:AZ41"/>
    <mergeCell ref="BA36:BB36"/>
    <mergeCell ref="AK21:AL21"/>
    <mergeCell ref="AQ22:AR22"/>
    <mergeCell ref="AS20:AT20"/>
    <mergeCell ref="AM24:AN24"/>
    <mergeCell ref="AM25:AN25"/>
    <mergeCell ref="AK25:AL25"/>
    <mergeCell ref="AQ20:AR20"/>
    <mergeCell ref="AS5:AT5"/>
    <mergeCell ref="AM20:AN20"/>
    <mergeCell ref="AE12:AF12"/>
    <mergeCell ref="AQ9:AR9"/>
    <mergeCell ref="AS23:AT23"/>
    <mergeCell ref="AU25:AV25"/>
    <mergeCell ref="AE10:AF10"/>
    <mergeCell ref="AE2:AF2"/>
    <mergeCell ref="AI10:AJ10"/>
    <mergeCell ref="Y10:Z10"/>
    <mergeCell ref="AM17:AN17"/>
    <mergeCell ref="AM18:AN18"/>
    <mergeCell ref="AQ17:AR17"/>
    <mergeCell ref="AO19:AP19"/>
    <mergeCell ref="AM19:AN19"/>
    <mergeCell ref="AK19:AL19"/>
    <mergeCell ref="AG3:AH3"/>
    <mergeCell ref="AI18:AJ18"/>
    <mergeCell ref="AI19:AJ19"/>
    <mergeCell ref="AQ19:AR19"/>
    <mergeCell ref="AI11:AJ11"/>
    <mergeCell ref="AM2:AN2"/>
    <mergeCell ref="AM3:AN3"/>
    <mergeCell ref="AK4:AL4"/>
    <mergeCell ref="AK8:AL8"/>
    <mergeCell ref="AE48:AF48"/>
    <mergeCell ref="AU40:AV40"/>
    <mergeCell ref="AU23:AV23"/>
    <mergeCell ref="AS2:AT2"/>
    <mergeCell ref="AM10:AN10"/>
    <mergeCell ref="AM9:AN9"/>
    <mergeCell ref="AI13:AJ13"/>
    <mergeCell ref="AK17:AL17"/>
    <mergeCell ref="AO11:AP11"/>
    <mergeCell ref="AQ11:AR11"/>
    <mergeCell ref="AS11:AT11"/>
    <mergeCell ref="AQ6:AR6"/>
    <mergeCell ref="AQ7:AR7"/>
    <mergeCell ref="AQ8:AR8"/>
    <mergeCell ref="AQ10:AR10"/>
    <mergeCell ref="AK5:AL5"/>
    <mergeCell ref="AI4:AJ4"/>
    <mergeCell ref="AO14:AP14"/>
    <mergeCell ref="AM4:AN4"/>
    <mergeCell ref="AM5:AN5"/>
    <mergeCell ref="AK3:AL3"/>
    <mergeCell ref="AM13:AN13"/>
    <mergeCell ref="AM14:AN14"/>
    <mergeCell ref="AM6:AN6"/>
    <mergeCell ref="AM7:AN7"/>
    <mergeCell ref="AM8:AN8"/>
    <mergeCell ref="AO8:AP8"/>
    <mergeCell ref="AO10:AP10"/>
    <mergeCell ref="AI5:AJ5"/>
    <mergeCell ref="AO12:AP12"/>
    <mergeCell ref="AK13:AL13"/>
    <mergeCell ref="AK7:AL7"/>
    <mergeCell ref="AY61:AZ61"/>
    <mergeCell ref="BA48:BB48"/>
    <mergeCell ref="AY50:AZ50"/>
    <mergeCell ref="AY59:AZ59"/>
    <mergeCell ref="AW60:AX60"/>
    <mergeCell ref="AQ26:AR26"/>
    <mergeCell ref="AS27:AT27"/>
    <mergeCell ref="AK24:AL24"/>
    <mergeCell ref="AO23:AP23"/>
    <mergeCell ref="AS24:AT24"/>
    <mergeCell ref="Y27:Z27"/>
    <mergeCell ref="AE27:AF27"/>
    <mergeCell ref="AC25:AD25"/>
    <mergeCell ref="AM23:AN23"/>
    <mergeCell ref="BA41:BB41"/>
    <mergeCell ref="AO47:AP47"/>
    <mergeCell ref="AO48:AP48"/>
    <mergeCell ref="AO49:AP49"/>
    <mergeCell ref="AO43:AP43"/>
    <mergeCell ref="AO29:AP29"/>
    <mergeCell ref="AU48:AV48"/>
    <mergeCell ref="AY49:AZ49"/>
    <mergeCell ref="BA47:BB47"/>
    <mergeCell ref="AY47:AZ47"/>
    <mergeCell ref="AY48:AZ48"/>
    <mergeCell ref="AY46:AZ46"/>
    <mergeCell ref="BA44:BB44"/>
    <mergeCell ref="AA42:AB42"/>
    <mergeCell ref="AE38:AF38"/>
    <mergeCell ref="AG38:AH38"/>
    <mergeCell ref="AE47:AF47"/>
    <mergeCell ref="AE49:AF49"/>
    <mergeCell ref="AU49:AV49"/>
    <mergeCell ref="AU50:AV50"/>
    <mergeCell ref="AU44:AV44"/>
    <mergeCell ref="AU45:AV45"/>
    <mergeCell ref="AU41:AV41"/>
    <mergeCell ref="AM61:AN61"/>
    <mergeCell ref="AM52:AN52"/>
    <mergeCell ref="AM58:AN58"/>
    <mergeCell ref="AM60:AN60"/>
    <mergeCell ref="AM48:AN48"/>
    <mergeCell ref="AM49:AN49"/>
    <mergeCell ref="AM50:AN50"/>
    <mergeCell ref="AO42:AP42"/>
    <mergeCell ref="AQ61:AR61"/>
    <mergeCell ref="AQ52:AR52"/>
    <mergeCell ref="AQ50:AR50"/>
    <mergeCell ref="AS43:AT43"/>
    <mergeCell ref="AQ45:AR45"/>
    <mergeCell ref="AS51:AT51"/>
    <mergeCell ref="AO52:AP52"/>
    <mergeCell ref="AO58:AP58"/>
    <mergeCell ref="AO59:AP59"/>
    <mergeCell ref="AO60:AP60"/>
    <mergeCell ref="AO44:AP44"/>
    <mergeCell ref="AO45:AP45"/>
    <mergeCell ref="AQ60:AR60"/>
    <mergeCell ref="AO50:AP50"/>
    <mergeCell ref="AS47:AT47"/>
    <mergeCell ref="AQ46:AR46"/>
    <mergeCell ref="AK60:AL60"/>
    <mergeCell ref="AS41:AT41"/>
    <mergeCell ref="AQ59:AR59"/>
    <mergeCell ref="AQ58:AR58"/>
    <mergeCell ref="AM44:AN44"/>
    <mergeCell ref="AS42:AT42"/>
    <mergeCell ref="AS37:AT37"/>
    <mergeCell ref="AS40:AT40"/>
    <mergeCell ref="AM32:AN32"/>
    <mergeCell ref="AO37:AP37"/>
    <mergeCell ref="AQ37:AR37"/>
    <mergeCell ref="AQ33:AR33"/>
    <mergeCell ref="AO51:AP51"/>
    <mergeCell ref="AS52:AT52"/>
    <mergeCell ref="AS58:AT58"/>
    <mergeCell ref="AS59:AT59"/>
    <mergeCell ref="AS60:AT60"/>
    <mergeCell ref="AS48:AT48"/>
    <mergeCell ref="AQ2:AR2"/>
    <mergeCell ref="AE3:AF3"/>
    <mergeCell ref="AE4:AF4"/>
    <mergeCell ref="AE5:AF5"/>
    <mergeCell ref="AE6:AF6"/>
    <mergeCell ref="AE7:AF7"/>
    <mergeCell ref="AE8:AF8"/>
    <mergeCell ref="AO13:AP13"/>
    <mergeCell ref="AK10:AL10"/>
    <mergeCell ref="AM12:AN12"/>
    <mergeCell ref="AK20:AL20"/>
    <mergeCell ref="AO22:AP22"/>
    <mergeCell ref="AG2:AH2"/>
    <mergeCell ref="AG4:AH4"/>
    <mergeCell ref="AG5:AH5"/>
    <mergeCell ref="AC26:AD26"/>
    <mergeCell ref="AE19:AF19"/>
    <mergeCell ref="AG14:AH14"/>
    <mergeCell ref="AG17:AH17"/>
    <mergeCell ref="AQ25:AR25"/>
    <mergeCell ref="AK6:AL6"/>
    <mergeCell ref="AI20:AJ20"/>
    <mergeCell ref="AI21:AJ21"/>
    <mergeCell ref="AO24:AP24"/>
    <mergeCell ref="AQ3:AR3"/>
    <mergeCell ref="AQ4:AR4"/>
    <mergeCell ref="AQ5:AR5"/>
    <mergeCell ref="AI17:AJ17"/>
    <mergeCell ref="AE17:AF17"/>
    <mergeCell ref="AC23:AD23"/>
    <mergeCell ref="AO21:AP21"/>
    <mergeCell ref="AK18:AL18"/>
    <mergeCell ref="AG18:AH18"/>
    <mergeCell ref="AG19:AH19"/>
    <mergeCell ref="Y18:Z18"/>
    <mergeCell ref="AA23:AB23"/>
    <mergeCell ref="AG22:AH22"/>
    <mergeCell ref="AA19:AB19"/>
    <mergeCell ref="AE20:AF20"/>
    <mergeCell ref="AE21:AF21"/>
    <mergeCell ref="AE29:AF29"/>
    <mergeCell ref="AA14:AB14"/>
    <mergeCell ref="AE24:AF24"/>
    <mergeCell ref="AE25:AF25"/>
    <mergeCell ref="AE26:AF26"/>
    <mergeCell ref="AE28:AF28"/>
    <mergeCell ref="AE22:AF22"/>
    <mergeCell ref="AE15:AF15"/>
    <mergeCell ref="Y19:Z19"/>
    <mergeCell ref="AA18:AB18"/>
    <mergeCell ref="AC28:AD28"/>
    <mergeCell ref="AC24:AD24"/>
    <mergeCell ref="Y25:Z25"/>
    <mergeCell ref="Y34:Z34"/>
    <mergeCell ref="AA34:AB34"/>
    <mergeCell ref="AC34:AD34"/>
    <mergeCell ref="AE34:AF34"/>
    <mergeCell ref="AG34:AH34"/>
    <mergeCell ref="AI31:AJ31"/>
    <mergeCell ref="AI34:AJ34"/>
    <mergeCell ref="W28:X28"/>
    <mergeCell ref="Y28:Z28"/>
    <mergeCell ref="AA28:AB28"/>
    <mergeCell ref="AC31:AD31"/>
    <mergeCell ref="AI29:AJ29"/>
    <mergeCell ref="Y29:Z29"/>
    <mergeCell ref="W30:X30"/>
    <mergeCell ref="Y30:Z30"/>
    <mergeCell ref="AC33:AD33"/>
    <mergeCell ref="AG29:AH29"/>
    <mergeCell ref="AA29:AB29"/>
    <mergeCell ref="AC32:AD32"/>
    <mergeCell ref="AE32:AF32"/>
    <mergeCell ref="AG32:AH32"/>
    <mergeCell ref="AG41:AH41"/>
    <mergeCell ref="AC35:AD35"/>
    <mergeCell ref="AG47:AH47"/>
    <mergeCell ref="AG42:AH42"/>
    <mergeCell ref="AG43:AH43"/>
    <mergeCell ref="AG44:AH44"/>
    <mergeCell ref="AG45:AH45"/>
    <mergeCell ref="AI45:AJ45"/>
    <mergeCell ref="AI48:AJ48"/>
    <mergeCell ref="AI49:AJ49"/>
    <mergeCell ref="AG48:AH48"/>
    <mergeCell ref="AG35:AH35"/>
    <mergeCell ref="AI39:AJ39"/>
    <mergeCell ref="W41:X41"/>
    <mergeCell ref="AC38:AD38"/>
    <mergeCell ref="AG31:AH31"/>
    <mergeCell ref="AE37:AF37"/>
    <mergeCell ref="AG37:AH37"/>
    <mergeCell ref="W42:X42"/>
    <mergeCell ref="AI42:AJ42"/>
    <mergeCell ref="AI33:AJ33"/>
    <mergeCell ref="Y33:Z33"/>
    <mergeCell ref="W38:X38"/>
    <mergeCell ref="Y42:Z42"/>
    <mergeCell ref="AC40:AD40"/>
    <mergeCell ref="AE40:AF40"/>
    <mergeCell ref="AG40:AH40"/>
    <mergeCell ref="W35:X35"/>
    <mergeCell ref="Y35:Z35"/>
    <mergeCell ref="AA35:AB35"/>
    <mergeCell ref="Y31:Z31"/>
    <mergeCell ref="AI37:AJ37"/>
    <mergeCell ref="AG52:AH52"/>
    <mergeCell ref="AG58:AH58"/>
    <mergeCell ref="AA50:AB50"/>
    <mergeCell ref="AC61:AD61"/>
    <mergeCell ref="AE42:AF42"/>
    <mergeCell ref="AE30:AF30"/>
    <mergeCell ref="AG61:AH61"/>
    <mergeCell ref="AG50:AH50"/>
    <mergeCell ref="AG59:AH59"/>
    <mergeCell ref="AA48:AB48"/>
    <mergeCell ref="AC59:AD59"/>
    <mergeCell ref="AC60:AD60"/>
    <mergeCell ref="AC42:AD42"/>
    <mergeCell ref="AE31:AF31"/>
    <mergeCell ref="AC43:AD43"/>
    <mergeCell ref="AE35:AF35"/>
    <mergeCell ref="AG60:AH60"/>
    <mergeCell ref="AC52:AD52"/>
    <mergeCell ref="AC58:AD58"/>
    <mergeCell ref="AC46:AD46"/>
    <mergeCell ref="AC47:AD47"/>
    <mergeCell ref="AC48:AD48"/>
    <mergeCell ref="AC49:AD49"/>
    <mergeCell ref="AC50:AD50"/>
    <mergeCell ref="AE46:AF46"/>
    <mergeCell ref="AA47:AB47"/>
    <mergeCell ref="AC37:AD37"/>
    <mergeCell ref="AG46:AH46"/>
    <mergeCell ref="AC30:AD30"/>
    <mergeCell ref="AA33:AB33"/>
    <mergeCell ref="AC41:AD41"/>
    <mergeCell ref="AE41:AF41"/>
    <mergeCell ref="W43:X43"/>
    <mergeCell ref="W21:X21"/>
    <mergeCell ref="W27:X27"/>
    <mergeCell ref="AA32:AB32"/>
    <mergeCell ref="Y43:Z43"/>
    <mergeCell ref="AA43:AB43"/>
    <mergeCell ref="W10:X10"/>
    <mergeCell ref="S10:T10"/>
    <mergeCell ref="AA52:AB52"/>
    <mergeCell ref="W52:X52"/>
    <mergeCell ref="U52:V52"/>
    <mergeCell ref="O52:P52"/>
    <mergeCell ref="AA49:AB49"/>
    <mergeCell ref="AA46:AB46"/>
    <mergeCell ref="M43:N43"/>
    <mergeCell ref="AE60:AF60"/>
    <mergeCell ref="AE61:AF61"/>
    <mergeCell ref="AE50:AF50"/>
    <mergeCell ref="AE51:AF51"/>
    <mergeCell ref="AE52:AF52"/>
    <mergeCell ref="AE58:AF58"/>
    <mergeCell ref="AE43:AF43"/>
    <mergeCell ref="AE44:AF44"/>
    <mergeCell ref="AE45:AF45"/>
    <mergeCell ref="Y41:Z41"/>
    <mergeCell ref="AA41:AB41"/>
    <mergeCell ref="Y38:Z38"/>
    <mergeCell ref="AA38:AB38"/>
    <mergeCell ref="Y37:Z37"/>
    <mergeCell ref="AA37:AB37"/>
    <mergeCell ref="W32:X32"/>
    <mergeCell ref="Y32:Z32"/>
    <mergeCell ref="M8:N8"/>
    <mergeCell ref="O8:P8"/>
    <mergeCell ref="Q8:R8"/>
    <mergeCell ref="S8:T8"/>
    <mergeCell ref="U8:V8"/>
    <mergeCell ref="W8:X8"/>
    <mergeCell ref="Y7:Z7"/>
    <mergeCell ref="AA7:AB7"/>
    <mergeCell ref="S5:T5"/>
    <mergeCell ref="U5:V5"/>
    <mergeCell ref="W5:X5"/>
    <mergeCell ref="Y5:Z5"/>
    <mergeCell ref="AA5:AB5"/>
    <mergeCell ref="AA8:AB8"/>
    <mergeCell ref="O7:P7"/>
    <mergeCell ref="Q7:R7"/>
    <mergeCell ref="AA59:AB59"/>
    <mergeCell ref="AA58:AB58"/>
    <mergeCell ref="U44:V44"/>
    <mergeCell ref="W44:X44"/>
    <mergeCell ref="Y44:Z44"/>
    <mergeCell ref="O46:P46"/>
    <mergeCell ref="M42:N42"/>
    <mergeCell ref="O42:P42"/>
    <mergeCell ref="W17:X17"/>
    <mergeCell ref="AA26:AB26"/>
    <mergeCell ref="W31:X31"/>
    <mergeCell ref="S31:T31"/>
    <mergeCell ref="Y8:Z8"/>
    <mergeCell ref="S48:T48"/>
    <mergeCell ref="Q47:R47"/>
    <mergeCell ref="Q15:R15"/>
    <mergeCell ref="AA4:AB4"/>
    <mergeCell ref="AC2:AD2"/>
    <mergeCell ref="O5:P5"/>
    <mergeCell ref="Q5:R5"/>
    <mergeCell ref="AA6:AB6"/>
    <mergeCell ref="AC3:AD3"/>
    <mergeCell ref="AC5:AD5"/>
    <mergeCell ref="M5:N5"/>
    <mergeCell ref="M2:N2"/>
    <mergeCell ref="O2:P2"/>
    <mergeCell ref="Q2:R2"/>
    <mergeCell ref="S2:T2"/>
    <mergeCell ref="U2:V2"/>
    <mergeCell ref="W2:X2"/>
    <mergeCell ref="AC4:AD4"/>
    <mergeCell ref="Y4:Z4"/>
    <mergeCell ref="Y3:Z3"/>
    <mergeCell ref="AA3:AB3"/>
    <mergeCell ref="M6:N6"/>
    <mergeCell ref="O6:P6"/>
    <mergeCell ref="W6:X6"/>
    <mergeCell ref="Y2:Z2"/>
    <mergeCell ref="AA2:AB2"/>
    <mergeCell ref="Y6:Z6"/>
    <mergeCell ref="K34:L34"/>
    <mergeCell ref="K31:L31"/>
    <mergeCell ref="AE59:AF59"/>
    <mergeCell ref="U37:V37"/>
    <mergeCell ref="Q31:R31"/>
    <mergeCell ref="U29:V29"/>
    <mergeCell ref="U10:V10"/>
    <mergeCell ref="U30:V30"/>
    <mergeCell ref="O27:P27"/>
    <mergeCell ref="Q27:R27"/>
    <mergeCell ref="M10:N10"/>
    <mergeCell ref="O10:P10"/>
    <mergeCell ref="Q10:R10"/>
    <mergeCell ref="U21:V21"/>
    <mergeCell ref="M19:N19"/>
    <mergeCell ref="O19:P19"/>
    <mergeCell ref="M20:N20"/>
    <mergeCell ref="S22:T22"/>
    <mergeCell ref="W19:X19"/>
    <mergeCell ref="W26:X26"/>
    <mergeCell ref="W34:X34"/>
    <mergeCell ref="W33:X33"/>
    <mergeCell ref="W29:X29"/>
    <mergeCell ref="AC12:AD12"/>
    <mergeCell ref="W40:X40"/>
    <mergeCell ref="Y40:Z40"/>
    <mergeCell ref="AA40:AB40"/>
    <mergeCell ref="U35:V35"/>
    <mergeCell ref="Y52:Z52"/>
    <mergeCell ref="O25:P25"/>
    <mergeCell ref="M31:N31"/>
    <mergeCell ref="O31:P31"/>
    <mergeCell ref="M34:N34"/>
    <mergeCell ref="U41:V41"/>
    <mergeCell ref="M21:N21"/>
    <mergeCell ref="O21:P21"/>
    <mergeCell ref="Q21:R21"/>
    <mergeCell ref="U32:V32"/>
    <mergeCell ref="U31:V31"/>
    <mergeCell ref="U40:V40"/>
    <mergeCell ref="U28:V28"/>
    <mergeCell ref="Q17:R17"/>
    <mergeCell ref="O30:P30"/>
    <mergeCell ref="Q30:R30"/>
    <mergeCell ref="Q26:R26"/>
    <mergeCell ref="U27:V27"/>
    <mergeCell ref="U25:V25"/>
    <mergeCell ref="S20:T20"/>
    <mergeCell ref="U20:V20"/>
    <mergeCell ref="U34:V34"/>
    <mergeCell ref="U39:V39"/>
    <mergeCell ref="Q36:R36"/>
    <mergeCell ref="S36:T36"/>
    <mergeCell ref="U38:V38"/>
    <mergeCell ref="Q18:R18"/>
    <mergeCell ref="S18:T18"/>
    <mergeCell ref="U36:V36"/>
    <mergeCell ref="S17:T17"/>
    <mergeCell ref="U17:V17"/>
    <mergeCell ref="M29:N29"/>
    <mergeCell ref="O29:P29"/>
    <mergeCell ref="Q29:R29"/>
    <mergeCell ref="S29:T29"/>
    <mergeCell ref="I32:J32"/>
    <mergeCell ref="O32:P32"/>
    <mergeCell ref="Q32:R32"/>
    <mergeCell ref="S32:T32"/>
    <mergeCell ref="U43:V43"/>
    <mergeCell ref="K47:L47"/>
    <mergeCell ref="M47:N47"/>
    <mergeCell ref="O47:P47"/>
    <mergeCell ref="Q46:R46"/>
    <mergeCell ref="S46:T46"/>
    <mergeCell ref="M46:N46"/>
    <mergeCell ref="S33:T33"/>
    <mergeCell ref="U23:V23"/>
    <mergeCell ref="U22:V22"/>
    <mergeCell ref="M24:N24"/>
    <mergeCell ref="K29:L29"/>
    <mergeCell ref="K30:L30"/>
    <mergeCell ref="Q42:R42"/>
    <mergeCell ref="S42:T42"/>
    <mergeCell ref="K33:L33"/>
    <mergeCell ref="M33:N33"/>
    <mergeCell ref="K41:L41"/>
    <mergeCell ref="Q23:R23"/>
    <mergeCell ref="S23:T23"/>
    <mergeCell ref="Q22:R22"/>
    <mergeCell ref="M25:N25"/>
    <mergeCell ref="I27:J27"/>
    <mergeCell ref="I26:J26"/>
    <mergeCell ref="S28:T28"/>
    <mergeCell ref="Q25:R25"/>
    <mergeCell ref="S25:T25"/>
    <mergeCell ref="U33:V33"/>
    <mergeCell ref="A61:B61"/>
    <mergeCell ref="C61:D61"/>
    <mergeCell ref="E61:F61"/>
    <mergeCell ref="G61:H61"/>
    <mergeCell ref="I61:J61"/>
    <mergeCell ref="K61:L61"/>
    <mergeCell ref="S60:T60"/>
    <mergeCell ref="U60:V60"/>
    <mergeCell ref="W60:X60"/>
    <mergeCell ref="Y60:Z60"/>
    <mergeCell ref="AA60:AB60"/>
    <mergeCell ref="A60:B60"/>
    <mergeCell ref="C60:D60"/>
    <mergeCell ref="E60:F60"/>
    <mergeCell ref="G60:H60"/>
    <mergeCell ref="I60:J60"/>
    <mergeCell ref="K60:L60"/>
    <mergeCell ref="M60:N60"/>
    <mergeCell ref="O60:P60"/>
    <mergeCell ref="Q60:R60"/>
    <mergeCell ref="C59:D59"/>
    <mergeCell ref="E59:F59"/>
    <mergeCell ref="G59:H59"/>
    <mergeCell ref="I59:J59"/>
    <mergeCell ref="M52:N52"/>
    <mergeCell ref="A53:A57"/>
    <mergeCell ref="Q52:R52"/>
    <mergeCell ref="S52:T52"/>
    <mergeCell ref="M61:N61"/>
    <mergeCell ref="O61:P61"/>
    <mergeCell ref="Y61:Z61"/>
    <mergeCell ref="A58:A59"/>
    <mergeCell ref="C58:D58"/>
    <mergeCell ref="E58:F58"/>
    <mergeCell ref="G58:H58"/>
    <mergeCell ref="I58:J58"/>
    <mergeCell ref="K58:L58"/>
    <mergeCell ref="Q59:R59"/>
    <mergeCell ref="S59:T59"/>
    <mergeCell ref="U59:V59"/>
    <mergeCell ref="W59:X59"/>
    <mergeCell ref="Y59:Z59"/>
    <mergeCell ref="Y58:Z58"/>
    <mergeCell ref="K59:L59"/>
    <mergeCell ref="M59:N59"/>
    <mergeCell ref="O59:P59"/>
    <mergeCell ref="M58:N58"/>
    <mergeCell ref="O58:P58"/>
    <mergeCell ref="Q58:R58"/>
    <mergeCell ref="S58:T58"/>
    <mergeCell ref="U58:V58"/>
    <mergeCell ref="W58:X58"/>
    <mergeCell ref="C48:D48"/>
    <mergeCell ref="E48:F48"/>
    <mergeCell ref="A52:B52"/>
    <mergeCell ref="C52:D52"/>
    <mergeCell ref="E52:F52"/>
    <mergeCell ref="G52:H52"/>
    <mergeCell ref="I52:J52"/>
    <mergeCell ref="K52:L52"/>
    <mergeCell ref="W51:X51"/>
    <mergeCell ref="C51:D51"/>
    <mergeCell ref="E51:F51"/>
    <mergeCell ref="G51:H51"/>
    <mergeCell ref="I51:J51"/>
    <mergeCell ref="K51:L51"/>
    <mergeCell ref="M51:N51"/>
    <mergeCell ref="O51:P51"/>
    <mergeCell ref="Q51:R51"/>
    <mergeCell ref="A43:A48"/>
    <mergeCell ref="C43:D43"/>
    <mergeCell ref="E43:F43"/>
    <mergeCell ref="I43:J43"/>
    <mergeCell ref="K43:L43"/>
    <mergeCell ref="G43:H43"/>
    <mergeCell ref="I44:J44"/>
    <mergeCell ref="K44:L44"/>
    <mergeCell ref="M44:N44"/>
    <mergeCell ref="O44:P44"/>
    <mergeCell ref="C50:D50"/>
    <mergeCell ref="E50:F50"/>
    <mergeCell ref="W47:X47"/>
    <mergeCell ref="C47:D47"/>
    <mergeCell ref="E47:F47"/>
    <mergeCell ref="G49:H49"/>
    <mergeCell ref="I49:J49"/>
    <mergeCell ref="W49:X49"/>
    <mergeCell ref="Y49:Z49"/>
    <mergeCell ref="O50:P50"/>
    <mergeCell ref="Q50:R50"/>
    <mergeCell ref="S50:T50"/>
    <mergeCell ref="U50:V50"/>
    <mergeCell ref="W50:X50"/>
    <mergeCell ref="O48:P48"/>
    <mergeCell ref="Q48:R48"/>
    <mergeCell ref="S47:T47"/>
    <mergeCell ref="U47:V47"/>
    <mergeCell ref="Y48:Z48"/>
    <mergeCell ref="K48:L48"/>
    <mergeCell ref="M49:N49"/>
    <mergeCell ref="W48:X48"/>
    <mergeCell ref="Y50:Z50"/>
    <mergeCell ref="G47:H47"/>
    <mergeCell ref="I47:J47"/>
    <mergeCell ref="G50:H50"/>
    <mergeCell ref="I50:J50"/>
    <mergeCell ref="K50:L50"/>
    <mergeCell ref="M50:N50"/>
    <mergeCell ref="K49:L49"/>
    <mergeCell ref="U48:V48"/>
    <mergeCell ref="Y47:Z47"/>
    <mergeCell ref="O49:P49"/>
    <mergeCell ref="Q49:R49"/>
    <mergeCell ref="S49:T49"/>
    <mergeCell ref="U49:V49"/>
    <mergeCell ref="A49:A51"/>
    <mergeCell ref="C46:D46"/>
    <mergeCell ref="E46:F46"/>
    <mergeCell ref="G46:H46"/>
    <mergeCell ref="I46:J46"/>
    <mergeCell ref="K46:L46"/>
    <mergeCell ref="AA44:AB44"/>
    <mergeCell ref="C45:D45"/>
    <mergeCell ref="E45:F45"/>
    <mergeCell ref="G45:H45"/>
    <mergeCell ref="I45:J45"/>
    <mergeCell ref="K45:L45"/>
    <mergeCell ref="M45:N45"/>
    <mergeCell ref="O45:P45"/>
    <mergeCell ref="Q45:R45"/>
    <mergeCell ref="S45:T45"/>
    <mergeCell ref="Q44:R44"/>
    <mergeCell ref="S44:T44"/>
    <mergeCell ref="U46:V46"/>
    <mergeCell ref="W46:X46"/>
    <mergeCell ref="U45:V45"/>
    <mergeCell ref="W45:X45"/>
    <mergeCell ref="G44:H44"/>
    <mergeCell ref="Y45:Z45"/>
    <mergeCell ref="S51:T51"/>
    <mergeCell ref="M48:N48"/>
    <mergeCell ref="C44:D44"/>
    <mergeCell ref="E44:F44"/>
    <mergeCell ref="G48:H48"/>
    <mergeCell ref="I48:J48"/>
    <mergeCell ref="C49:D49"/>
    <mergeCell ref="E49:F49"/>
    <mergeCell ref="C34:D34"/>
    <mergeCell ref="E34:F34"/>
    <mergeCell ref="G34:H34"/>
    <mergeCell ref="O41:P41"/>
    <mergeCell ref="Q41:R41"/>
    <mergeCell ref="S41:T41"/>
    <mergeCell ref="C32:D32"/>
    <mergeCell ref="E32:F32"/>
    <mergeCell ref="O34:P34"/>
    <mergeCell ref="Q34:R34"/>
    <mergeCell ref="S34:T34"/>
    <mergeCell ref="O43:P43"/>
    <mergeCell ref="Q43:R43"/>
    <mergeCell ref="S43:T43"/>
    <mergeCell ref="Q33:R33"/>
    <mergeCell ref="C37:D37"/>
    <mergeCell ref="E37:F37"/>
    <mergeCell ref="G37:H37"/>
    <mergeCell ref="I37:J37"/>
    <mergeCell ref="K37:L37"/>
    <mergeCell ref="M37:N37"/>
    <mergeCell ref="C38:D38"/>
    <mergeCell ref="E38:F38"/>
    <mergeCell ref="C39:D39"/>
    <mergeCell ref="E39:F39"/>
    <mergeCell ref="C40:D40"/>
    <mergeCell ref="E40:F40"/>
    <mergeCell ref="K38:L38"/>
    <mergeCell ref="M38:N38"/>
    <mergeCell ref="Q38:R38"/>
    <mergeCell ref="S38:T38"/>
    <mergeCell ref="G32:H32"/>
    <mergeCell ref="A42:B42"/>
    <mergeCell ref="C42:D42"/>
    <mergeCell ref="E42:F42"/>
    <mergeCell ref="G42:H42"/>
    <mergeCell ref="I42:J42"/>
    <mergeCell ref="C28:D28"/>
    <mergeCell ref="E28:F28"/>
    <mergeCell ref="G28:H28"/>
    <mergeCell ref="I28:J28"/>
    <mergeCell ref="K28:L28"/>
    <mergeCell ref="M28:N28"/>
    <mergeCell ref="O28:P28"/>
    <mergeCell ref="Q28:R28"/>
    <mergeCell ref="C31:D31"/>
    <mergeCell ref="C35:D35"/>
    <mergeCell ref="G40:H40"/>
    <mergeCell ref="I40:J40"/>
    <mergeCell ref="K40:L40"/>
    <mergeCell ref="M40:N40"/>
    <mergeCell ref="O40:P40"/>
    <mergeCell ref="Q40:R40"/>
    <mergeCell ref="C29:D29"/>
    <mergeCell ref="E29:F29"/>
    <mergeCell ref="G29:H29"/>
    <mergeCell ref="M41:N41"/>
    <mergeCell ref="O38:P38"/>
    <mergeCell ref="K42:L42"/>
    <mergeCell ref="C36:D36"/>
    <mergeCell ref="E36:F36"/>
    <mergeCell ref="G36:H36"/>
    <mergeCell ref="G38:H38"/>
    <mergeCell ref="I38:J38"/>
    <mergeCell ref="E31:F31"/>
    <mergeCell ref="G31:H31"/>
    <mergeCell ref="I31:J31"/>
    <mergeCell ref="E35:F35"/>
    <mergeCell ref="G35:H35"/>
    <mergeCell ref="I35:J35"/>
    <mergeCell ref="Q35:R35"/>
    <mergeCell ref="S35:T35"/>
    <mergeCell ref="K39:L39"/>
    <mergeCell ref="M39:N39"/>
    <mergeCell ref="O39:P39"/>
    <mergeCell ref="Q39:R39"/>
    <mergeCell ref="S39:T39"/>
    <mergeCell ref="G39:H39"/>
    <mergeCell ref="I39:J39"/>
    <mergeCell ref="K27:L27"/>
    <mergeCell ref="E41:F41"/>
    <mergeCell ref="G41:H41"/>
    <mergeCell ref="I41:J41"/>
    <mergeCell ref="S40:T40"/>
    <mergeCell ref="I34:J34"/>
    <mergeCell ref="M30:N30"/>
    <mergeCell ref="O33:P33"/>
    <mergeCell ref="O37:P37"/>
    <mergeCell ref="Q37:R37"/>
    <mergeCell ref="S37:T37"/>
    <mergeCell ref="I33:J33"/>
    <mergeCell ref="I36:J36"/>
    <mergeCell ref="M32:N32"/>
    <mergeCell ref="E33:F33"/>
    <mergeCell ref="G33:H33"/>
    <mergeCell ref="K32:L32"/>
    <mergeCell ref="E22:F22"/>
    <mergeCell ref="G22:H22"/>
    <mergeCell ref="I22:J22"/>
    <mergeCell ref="K22:L22"/>
    <mergeCell ref="C24:D24"/>
    <mergeCell ref="E24:F24"/>
    <mergeCell ref="G24:H24"/>
    <mergeCell ref="I24:J24"/>
    <mergeCell ref="K24:L24"/>
    <mergeCell ref="C23:D23"/>
    <mergeCell ref="I23:J23"/>
    <mergeCell ref="K23:L23"/>
    <mergeCell ref="M23:N23"/>
    <mergeCell ref="O23:P23"/>
    <mergeCell ref="G25:H25"/>
    <mergeCell ref="I25:J25"/>
    <mergeCell ref="C30:D30"/>
    <mergeCell ref="I30:J30"/>
    <mergeCell ref="I29:J29"/>
    <mergeCell ref="E25:F25"/>
    <mergeCell ref="E26:F26"/>
    <mergeCell ref="G26:H26"/>
    <mergeCell ref="E30:F30"/>
    <mergeCell ref="G30:H30"/>
    <mergeCell ref="A17:B17"/>
    <mergeCell ref="C17:D17"/>
    <mergeCell ref="E17:F17"/>
    <mergeCell ref="G17:H17"/>
    <mergeCell ref="I17:J17"/>
    <mergeCell ref="K17:L17"/>
    <mergeCell ref="I7:J7"/>
    <mergeCell ref="K7:L7"/>
    <mergeCell ref="M7:N7"/>
    <mergeCell ref="A8:B8"/>
    <mergeCell ref="C8:D8"/>
    <mergeCell ref="E8:F8"/>
    <mergeCell ref="G8:H8"/>
    <mergeCell ref="I8:J8"/>
    <mergeCell ref="K8:L8"/>
    <mergeCell ref="M9:N9"/>
    <mergeCell ref="O9:P9"/>
    <mergeCell ref="A12:B12"/>
    <mergeCell ref="C12:D12"/>
    <mergeCell ref="E12:F12"/>
    <mergeCell ref="G12:H12"/>
    <mergeCell ref="I12:J12"/>
    <mergeCell ref="K12:L12"/>
    <mergeCell ref="E7:F7"/>
    <mergeCell ref="G7:H7"/>
    <mergeCell ref="I9:J9"/>
    <mergeCell ref="K9:L9"/>
    <mergeCell ref="G15:H15"/>
    <mergeCell ref="K15:L15"/>
    <mergeCell ref="M12:N12"/>
    <mergeCell ref="I10:J10"/>
    <mergeCell ref="K10:L10"/>
    <mergeCell ref="A6:B6"/>
    <mergeCell ref="C6:D6"/>
    <mergeCell ref="E6:F6"/>
    <mergeCell ref="G6:H6"/>
    <mergeCell ref="I6:J6"/>
    <mergeCell ref="K6:L6"/>
    <mergeCell ref="S14:T14"/>
    <mergeCell ref="U14:V14"/>
    <mergeCell ref="W14:X14"/>
    <mergeCell ref="A14:B14"/>
    <mergeCell ref="C14:D14"/>
    <mergeCell ref="E14:F14"/>
    <mergeCell ref="G14:H14"/>
    <mergeCell ref="I14:J14"/>
    <mergeCell ref="K14:L14"/>
    <mergeCell ref="M14:N14"/>
    <mergeCell ref="O14:P14"/>
    <mergeCell ref="Q14:R14"/>
    <mergeCell ref="Q13:R13"/>
    <mergeCell ref="S13:T13"/>
    <mergeCell ref="U13:V13"/>
    <mergeCell ref="W13:X13"/>
    <mergeCell ref="A13:B13"/>
    <mergeCell ref="S9:T9"/>
    <mergeCell ref="U9:V9"/>
    <mergeCell ref="W9:X9"/>
    <mergeCell ref="A10:B10"/>
    <mergeCell ref="C10:D10"/>
    <mergeCell ref="S7:T7"/>
    <mergeCell ref="U7:V7"/>
    <mergeCell ref="W7:X7"/>
    <mergeCell ref="A9:B9"/>
    <mergeCell ref="A4:B4"/>
    <mergeCell ref="C4:D4"/>
    <mergeCell ref="E4:F4"/>
    <mergeCell ref="G4:H4"/>
    <mergeCell ref="I4:J4"/>
    <mergeCell ref="K4:L4"/>
    <mergeCell ref="M4:N4"/>
    <mergeCell ref="O4:P4"/>
    <mergeCell ref="O3:P3"/>
    <mergeCell ref="Q3:R3"/>
    <mergeCell ref="S3:T3"/>
    <mergeCell ref="U3:V3"/>
    <mergeCell ref="W3:X3"/>
    <mergeCell ref="A3:B3"/>
    <mergeCell ref="C3:D3"/>
    <mergeCell ref="E3:F3"/>
    <mergeCell ref="G3:H3"/>
    <mergeCell ref="I3:J3"/>
    <mergeCell ref="K3:L3"/>
    <mergeCell ref="M3:N3"/>
    <mergeCell ref="Q4:R4"/>
    <mergeCell ref="S4:T4"/>
    <mergeCell ref="U4:V4"/>
    <mergeCell ref="W4:X4"/>
    <mergeCell ref="A2:B2"/>
    <mergeCell ref="C2:D2"/>
    <mergeCell ref="E2:F2"/>
    <mergeCell ref="G2:H2"/>
    <mergeCell ref="I2:J2"/>
    <mergeCell ref="K2:L2"/>
    <mergeCell ref="AC14:AD14"/>
    <mergeCell ref="AC17:AD17"/>
    <mergeCell ref="AC18:AD18"/>
    <mergeCell ref="AC19:AD19"/>
    <mergeCell ref="AC6:AD6"/>
    <mergeCell ref="AC7:AD7"/>
    <mergeCell ref="AC8:AD8"/>
    <mergeCell ref="AC13:AD13"/>
    <mergeCell ref="AC10:AD10"/>
    <mergeCell ref="AC9:AD9"/>
    <mergeCell ref="AC45:AD45"/>
    <mergeCell ref="AA31:AB31"/>
    <mergeCell ref="K35:L35"/>
    <mergeCell ref="M35:N35"/>
    <mergeCell ref="O35:P35"/>
    <mergeCell ref="C5:D5"/>
    <mergeCell ref="E5:F5"/>
    <mergeCell ref="G5:H5"/>
    <mergeCell ref="I5:J5"/>
    <mergeCell ref="K5:L5"/>
    <mergeCell ref="E10:F10"/>
    <mergeCell ref="G10:H10"/>
    <mergeCell ref="A5:B5"/>
    <mergeCell ref="AC44:AD44"/>
    <mergeCell ref="A7:B7"/>
    <mergeCell ref="C7:D7"/>
    <mergeCell ref="O12:P12"/>
    <mergeCell ref="Q12:R12"/>
    <mergeCell ref="O24:P24"/>
    <mergeCell ref="U24:V24"/>
    <mergeCell ref="AA27:AB27"/>
    <mergeCell ref="Y20:Z20"/>
    <mergeCell ref="Y23:Z23"/>
    <mergeCell ref="W18:X18"/>
    <mergeCell ref="U19:V19"/>
    <mergeCell ref="AA15:AB15"/>
    <mergeCell ref="Q24:R24"/>
    <mergeCell ref="S24:T24"/>
    <mergeCell ref="O18:P18"/>
    <mergeCell ref="S12:T12"/>
    <mergeCell ref="Y9:Z9"/>
    <mergeCell ref="U12:V12"/>
    <mergeCell ref="W12:X12"/>
    <mergeCell ref="Y12:Z12"/>
    <mergeCell ref="AA12:AB12"/>
    <mergeCell ref="U26:V26"/>
    <mergeCell ref="Y14:Z14"/>
    <mergeCell ref="U18:V18"/>
    <mergeCell ref="AA25:AB25"/>
    <mergeCell ref="AA22:AB22"/>
    <mergeCell ref="Y24:Z24"/>
    <mergeCell ref="W24:X24"/>
    <mergeCell ref="Y17:Z17"/>
    <mergeCell ref="Y13:Z13"/>
    <mergeCell ref="S26:T26"/>
    <mergeCell ref="S27:T27"/>
    <mergeCell ref="W20:X20"/>
    <mergeCell ref="AI61:AJ61"/>
    <mergeCell ref="AK48:AL48"/>
    <mergeCell ref="AM59:AN59"/>
    <mergeCell ref="AK61:AL61"/>
    <mergeCell ref="AK50:AL50"/>
    <mergeCell ref="AI41:AJ41"/>
    <mergeCell ref="AG51:AH51"/>
    <mergeCell ref="AG33:AH33"/>
    <mergeCell ref="AI26:AJ26"/>
    <mergeCell ref="AI28:AJ28"/>
    <mergeCell ref="AI60:AJ60"/>
    <mergeCell ref="AI51:AJ51"/>
    <mergeCell ref="AI58:AJ58"/>
    <mergeCell ref="AG49:AH49"/>
    <mergeCell ref="AI30:AJ30"/>
    <mergeCell ref="AG30:AH30"/>
    <mergeCell ref="Q9:R9"/>
    <mergeCell ref="Q19:R19"/>
    <mergeCell ref="S19:T19"/>
    <mergeCell ref="S30:T30"/>
    <mergeCell ref="AA61:AB61"/>
    <mergeCell ref="Q61:R61"/>
    <mergeCell ref="S61:T61"/>
    <mergeCell ref="U61:V61"/>
    <mergeCell ref="W61:X61"/>
    <mergeCell ref="U42:V42"/>
    <mergeCell ref="U51:V51"/>
    <mergeCell ref="Y46:Z46"/>
    <mergeCell ref="AA51:AB51"/>
    <mergeCell ref="AA45:AB45"/>
    <mergeCell ref="AC51:AD51"/>
    <mergeCell ref="Y51:Z51"/>
    <mergeCell ref="AK52:AL52"/>
    <mergeCell ref="AK58:AL58"/>
    <mergeCell ref="AK45:AL45"/>
    <mergeCell ref="AK46:AL46"/>
    <mergeCell ref="AK49:AL49"/>
    <mergeCell ref="AK59:AL59"/>
    <mergeCell ref="AK44:AL44"/>
    <mergeCell ref="AK51:AL51"/>
    <mergeCell ref="AK42:AL42"/>
    <mergeCell ref="AK43:AL43"/>
    <mergeCell ref="AM51:AN51"/>
    <mergeCell ref="AM29:AN29"/>
    <mergeCell ref="AM28:AN28"/>
    <mergeCell ref="AK37:AL37"/>
    <mergeCell ref="AM37:AN37"/>
    <mergeCell ref="AK32:AL32"/>
    <mergeCell ref="AI59:AJ59"/>
    <mergeCell ref="AM40:AN40"/>
    <mergeCell ref="AI50:AJ50"/>
    <mergeCell ref="AI46:AJ46"/>
    <mergeCell ref="AI47:AJ47"/>
    <mergeCell ref="AI44:AJ44"/>
    <mergeCell ref="AI32:AJ32"/>
    <mergeCell ref="AK33:AL33"/>
    <mergeCell ref="AM33:AN33"/>
    <mergeCell ref="AM46:AN46"/>
    <mergeCell ref="AK28:AL28"/>
    <mergeCell ref="AK34:AL34"/>
    <mergeCell ref="AK41:AL41"/>
    <mergeCell ref="AQ51:AR51"/>
    <mergeCell ref="AU6:AV6"/>
    <mergeCell ref="AU7:AV7"/>
    <mergeCell ref="AU8:AV8"/>
    <mergeCell ref="AU10:AV10"/>
    <mergeCell ref="AU9:AV9"/>
    <mergeCell ref="AU29:AV29"/>
    <mergeCell ref="AU20:AV20"/>
    <mergeCell ref="AU21:AV21"/>
    <mergeCell ref="AU30:AV30"/>
    <mergeCell ref="AU27:AV27"/>
    <mergeCell ref="AS8:AT8"/>
    <mergeCell ref="AS6:AT6"/>
    <mergeCell ref="AS19:AT19"/>
    <mergeCell ref="AS15:AT15"/>
    <mergeCell ref="AS9:AT9"/>
    <mergeCell ref="AS14:AT14"/>
    <mergeCell ref="AK22:AL22"/>
    <mergeCell ref="AK23:AL23"/>
    <mergeCell ref="AQ21:AR21"/>
    <mergeCell ref="AQ29:AR29"/>
    <mergeCell ref="AQ47:AR47"/>
    <mergeCell ref="AQ48:AR48"/>
    <mergeCell ref="AQ49:AR49"/>
    <mergeCell ref="AQ43:AR43"/>
    <mergeCell ref="AS49:AT49"/>
    <mergeCell ref="AS33:AT33"/>
    <mergeCell ref="AQ32:AR32"/>
    <mergeCell ref="AU47:AV47"/>
    <mergeCell ref="AU46:AV46"/>
    <mergeCell ref="AS7:AT7"/>
    <mergeCell ref="AU13:AV13"/>
    <mergeCell ref="AU14:AV14"/>
    <mergeCell ref="AU17:AV17"/>
    <mergeCell ref="AU18:AV18"/>
    <mergeCell ref="BA6:BB6"/>
    <mergeCell ref="BA7:BB7"/>
    <mergeCell ref="BA8:BB8"/>
    <mergeCell ref="BA10:BB10"/>
    <mergeCell ref="BA13:BB13"/>
    <mergeCell ref="BA14:BB14"/>
    <mergeCell ref="BA17:BB17"/>
    <mergeCell ref="BA18:BB18"/>
    <mergeCell ref="BA31:BB31"/>
    <mergeCell ref="AW25:AX25"/>
    <mergeCell ref="AW23:AX23"/>
    <mergeCell ref="AW13:AX13"/>
    <mergeCell ref="AW14:AX14"/>
    <mergeCell ref="AW17:AX17"/>
    <mergeCell ref="AW24:AX24"/>
    <mergeCell ref="AY31:AZ31"/>
    <mergeCell ref="AS29:AT29"/>
    <mergeCell ref="AS22:AT22"/>
    <mergeCell ref="AS25:AT25"/>
    <mergeCell ref="AS21:AT21"/>
    <mergeCell ref="AU22:AV22"/>
    <mergeCell ref="AU2:AV2"/>
    <mergeCell ref="AU3:AV3"/>
    <mergeCell ref="AW19:AX19"/>
    <mergeCell ref="AW18:AX18"/>
    <mergeCell ref="AY13:AZ13"/>
    <mergeCell ref="AY23:AZ23"/>
    <mergeCell ref="AY24:AZ24"/>
    <mergeCell ref="AW12:AX12"/>
    <mergeCell ref="AW22:AX22"/>
    <mergeCell ref="AW15:AX15"/>
    <mergeCell ref="AY11:AZ11"/>
    <mergeCell ref="AU32:AV32"/>
    <mergeCell ref="BA25:BB25"/>
    <mergeCell ref="AY14:AZ14"/>
    <mergeCell ref="AY17:AZ17"/>
    <mergeCell ref="BA19:BB19"/>
    <mergeCell ref="BA20:BB20"/>
    <mergeCell ref="BA21:BB21"/>
    <mergeCell ref="BA22:BB22"/>
    <mergeCell ref="AY5:AZ5"/>
    <mergeCell ref="AY30:AZ30"/>
    <mergeCell ref="AW26:AX26"/>
    <mergeCell ref="AW29:AX29"/>
    <mergeCell ref="AU24:AV24"/>
    <mergeCell ref="AU26:AV26"/>
    <mergeCell ref="AW10:AX10"/>
    <mergeCell ref="AW9:AX9"/>
    <mergeCell ref="AU11:AV11"/>
    <mergeCell ref="AW11:AX11"/>
    <mergeCell ref="AW20:AX20"/>
    <mergeCell ref="AW28:AX28"/>
    <mergeCell ref="AW30:AX30"/>
    <mergeCell ref="AY15:AZ15"/>
    <mergeCell ref="BA15:BB15"/>
    <mergeCell ref="BA30:BB30"/>
    <mergeCell ref="AW4:AX4"/>
    <mergeCell ref="AW5:AX5"/>
    <mergeCell ref="BC11:BD11"/>
    <mergeCell ref="BC15:BD15"/>
    <mergeCell ref="BC12:BD12"/>
    <mergeCell ref="BA28:BB28"/>
    <mergeCell ref="AY25:AZ25"/>
    <mergeCell ref="AY26:AZ26"/>
    <mergeCell ref="AY4:AZ4"/>
    <mergeCell ref="BC28:BD28"/>
    <mergeCell ref="AU4:AV4"/>
    <mergeCell ref="AU5:AV5"/>
    <mergeCell ref="AU31:AV31"/>
    <mergeCell ref="AU34:AV34"/>
    <mergeCell ref="AU33:AV33"/>
    <mergeCell ref="AY34:AZ34"/>
    <mergeCell ref="BA29:BB29"/>
    <mergeCell ref="BA2:BB2"/>
    <mergeCell ref="BA11:BB11"/>
    <mergeCell ref="BA9:BB9"/>
    <mergeCell ref="BA23:BB23"/>
    <mergeCell ref="BA24:BB24"/>
    <mergeCell ref="AY27:AZ27"/>
    <mergeCell ref="AY28:AZ28"/>
    <mergeCell ref="AY29:AZ29"/>
    <mergeCell ref="AY32:AZ32"/>
    <mergeCell ref="AY6:AZ6"/>
    <mergeCell ref="AY7:AZ7"/>
    <mergeCell ref="AY8:AZ8"/>
    <mergeCell ref="AY10:AZ10"/>
    <mergeCell ref="AY9:AZ9"/>
    <mergeCell ref="BC4:BD4"/>
    <mergeCell ref="BC5:BD5"/>
    <mergeCell ref="BC6:BD6"/>
    <mergeCell ref="BC7:BD7"/>
    <mergeCell ref="BC8:BD8"/>
    <mergeCell ref="BC13:BD13"/>
    <mergeCell ref="BA27:BB27"/>
    <mergeCell ref="BC31:BD31"/>
    <mergeCell ref="BC30:BD30"/>
    <mergeCell ref="BC10:BD10"/>
    <mergeCell ref="BC9:BD9"/>
    <mergeCell ref="AY2:AZ2"/>
    <mergeCell ref="AY3:AZ3"/>
    <mergeCell ref="AY18:AZ18"/>
    <mergeCell ref="BA3:BB3"/>
    <mergeCell ref="BA4:BB4"/>
    <mergeCell ref="BA5:BB5"/>
    <mergeCell ref="BA12:BB12"/>
    <mergeCell ref="BG12:BH12"/>
    <mergeCell ref="BG13:BH13"/>
    <mergeCell ref="BG14:BH14"/>
    <mergeCell ref="BI18:BJ18"/>
    <mergeCell ref="BI19:BJ19"/>
    <mergeCell ref="BI20:BJ20"/>
    <mergeCell ref="BI21:BJ21"/>
    <mergeCell ref="BI8:BJ8"/>
    <mergeCell ref="BI9:BJ9"/>
    <mergeCell ref="BI10:BJ10"/>
    <mergeCell ref="BI24:BJ24"/>
    <mergeCell ref="BI12:BJ12"/>
    <mergeCell ref="BG17:BH17"/>
    <mergeCell ref="BI13:BJ13"/>
    <mergeCell ref="BG15:BH15"/>
    <mergeCell ref="BG10:BH10"/>
    <mergeCell ref="BG9:BH9"/>
    <mergeCell ref="BI2:BJ2"/>
    <mergeCell ref="BI3:BJ3"/>
    <mergeCell ref="BI4:BJ4"/>
    <mergeCell ref="BI5:BJ5"/>
    <mergeCell ref="BI6:BJ6"/>
    <mergeCell ref="BI15:BJ15"/>
    <mergeCell ref="BG18:BH18"/>
    <mergeCell ref="BG6:BH6"/>
    <mergeCell ref="BG3:BH3"/>
    <mergeCell ref="BG4:BH4"/>
    <mergeCell ref="BG5:BH5"/>
    <mergeCell ref="BI7:BJ7"/>
    <mergeCell ref="BE3:BF3"/>
    <mergeCell ref="BE4:BF4"/>
    <mergeCell ref="BE5:BF5"/>
    <mergeCell ref="BE6:BF6"/>
    <mergeCell ref="BE7:BF7"/>
    <mergeCell ref="BE12:BF12"/>
    <mergeCell ref="BE13:BF13"/>
    <mergeCell ref="BE2:BF2"/>
    <mergeCell ref="BG7:BH7"/>
    <mergeCell ref="BG8:BH8"/>
    <mergeCell ref="BE14:BF14"/>
    <mergeCell ref="BE17:BF17"/>
    <mergeCell ref="BE15:BF15"/>
    <mergeCell ref="BI14:BJ14"/>
    <mergeCell ref="BI11:BJ11"/>
    <mergeCell ref="BG11:BH11"/>
    <mergeCell ref="BE11:BF11"/>
    <mergeCell ref="BE8:BF8"/>
    <mergeCell ref="BE10:BF10"/>
    <mergeCell ref="BG2:BH2"/>
    <mergeCell ref="BM6:BN6"/>
    <mergeCell ref="BM7:BN7"/>
    <mergeCell ref="BM8:BN8"/>
    <mergeCell ref="BM9:BN9"/>
    <mergeCell ref="BM22:BN22"/>
    <mergeCell ref="BM23:BN23"/>
    <mergeCell ref="BM24:BN24"/>
    <mergeCell ref="BM25:BN25"/>
    <mergeCell ref="BM18:BN18"/>
    <mergeCell ref="BM19:BN19"/>
    <mergeCell ref="BM20:BN20"/>
    <mergeCell ref="BM21:BN21"/>
    <mergeCell ref="BM3:BN3"/>
    <mergeCell ref="BM4:BN4"/>
    <mergeCell ref="BM5:BN5"/>
    <mergeCell ref="BM2:BN2"/>
    <mergeCell ref="BK6:BL6"/>
    <mergeCell ref="BK14:BL14"/>
    <mergeCell ref="BK17:BL17"/>
    <mergeCell ref="BK18:BL18"/>
    <mergeCell ref="BK19:BL19"/>
    <mergeCell ref="BM15:BN15"/>
    <mergeCell ref="BK8:BL8"/>
    <mergeCell ref="BK9:BL9"/>
    <mergeCell ref="BK27:BL27"/>
    <mergeCell ref="BK28:BL28"/>
    <mergeCell ref="BK29:BL29"/>
    <mergeCell ref="BM29:BN29"/>
    <mergeCell ref="BK24:BL24"/>
    <mergeCell ref="BK25:BL25"/>
    <mergeCell ref="BK26:BL26"/>
    <mergeCell ref="BK20:BL20"/>
    <mergeCell ref="BK21:BL21"/>
    <mergeCell ref="BK10:BL10"/>
    <mergeCell ref="BK13:BL13"/>
    <mergeCell ref="BM10:BN10"/>
    <mergeCell ref="BM13:BN13"/>
    <mergeCell ref="BM14:BN14"/>
    <mergeCell ref="BM17:BN17"/>
    <mergeCell ref="BK15:BL15"/>
    <mergeCell ref="BK12:BL12"/>
    <mergeCell ref="BM12:BN12"/>
    <mergeCell ref="BM26:BN26"/>
    <mergeCell ref="BM27:BN27"/>
    <mergeCell ref="BK11:BL11"/>
    <mergeCell ref="BM11:BN11"/>
    <mergeCell ref="BK22:BL22"/>
    <mergeCell ref="BM28:BN28"/>
    <mergeCell ref="BK16:BL16"/>
    <mergeCell ref="BE20:BF20"/>
    <mergeCell ref="BE21:BF21"/>
    <mergeCell ref="BI17:BJ17"/>
    <mergeCell ref="BG25:BH25"/>
    <mergeCell ref="BE25:BF25"/>
    <mergeCell ref="BC14:BD14"/>
    <mergeCell ref="BC17:BD17"/>
    <mergeCell ref="BC18:BD18"/>
    <mergeCell ref="BC19:BD19"/>
    <mergeCell ref="BG23:BH23"/>
    <mergeCell ref="BG24:BH24"/>
    <mergeCell ref="BG19:BH19"/>
    <mergeCell ref="BG20:BH20"/>
    <mergeCell ref="BG21:BH21"/>
    <mergeCell ref="BG22:BH22"/>
    <mergeCell ref="BE22:BF22"/>
    <mergeCell ref="BE23:BF23"/>
    <mergeCell ref="BC20:BD20"/>
    <mergeCell ref="BC21:BD21"/>
    <mergeCell ref="BC22:BD22"/>
    <mergeCell ref="BE16:BF16"/>
    <mergeCell ref="BG16:BH16"/>
    <mergeCell ref="BI16:BJ16"/>
    <mergeCell ref="AY21:AZ21"/>
    <mergeCell ref="AY22:AZ22"/>
    <mergeCell ref="AO28:AP28"/>
    <mergeCell ref="AQ23:AR23"/>
    <mergeCell ref="AO25:AP25"/>
    <mergeCell ref="BM47:BN47"/>
    <mergeCell ref="BM48:BN48"/>
    <mergeCell ref="BM42:BN42"/>
    <mergeCell ref="BI34:BJ34"/>
    <mergeCell ref="BC35:BD35"/>
    <mergeCell ref="BE35:BF35"/>
    <mergeCell ref="BE34:BF34"/>
    <mergeCell ref="BE36:BF36"/>
    <mergeCell ref="BC39:BD39"/>
    <mergeCell ref="BE39:BF39"/>
    <mergeCell ref="BG39:BH39"/>
    <mergeCell ref="BI39:BJ39"/>
    <mergeCell ref="BC36:BD36"/>
    <mergeCell ref="AW48:AX48"/>
    <mergeCell ref="BC29:BD29"/>
    <mergeCell ref="BM35:BN35"/>
    <mergeCell ref="BE38:BF38"/>
    <mergeCell ref="AS26:AT26"/>
    <mergeCell ref="AU35:AV35"/>
    <mergeCell ref="AQ44:AR44"/>
    <mergeCell ref="AO41:AP41"/>
    <mergeCell ref="AQ41:AR41"/>
    <mergeCell ref="AU43:AV43"/>
    <mergeCell ref="AW47:AX47"/>
    <mergeCell ref="BA45:BB45"/>
    <mergeCell ref="AO27:AP27"/>
    <mergeCell ref="AQ27:AR27"/>
    <mergeCell ref="BM44:BN44"/>
    <mergeCell ref="BG37:BH37"/>
    <mergeCell ref="BO42:BP42"/>
    <mergeCell ref="BG32:BH32"/>
    <mergeCell ref="BG30:BH30"/>
    <mergeCell ref="BG31:BH31"/>
    <mergeCell ref="BE43:BF43"/>
    <mergeCell ref="BE44:BF44"/>
    <mergeCell ref="BE45:BF45"/>
    <mergeCell ref="BE46:BF46"/>
    <mergeCell ref="BO30:BP30"/>
    <mergeCell ref="BO31:BP31"/>
    <mergeCell ref="BO32:BP32"/>
    <mergeCell ref="BM31:BN31"/>
    <mergeCell ref="BE32:BF32"/>
    <mergeCell ref="BO37:BP37"/>
    <mergeCell ref="BO39:BP39"/>
    <mergeCell ref="BO41:BP41"/>
    <mergeCell ref="BI30:BJ30"/>
    <mergeCell ref="BI31:BJ31"/>
    <mergeCell ref="BK46:BL46"/>
    <mergeCell ref="BK43:BL43"/>
    <mergeCell ref="BK44:BL44"/>
    <mergeCell ref="BK32:BL32"/>
    <mergeCell ref="BK42:BL42"/>
    <mergeCell ref="BM33:BN33"/>
    <mergeCell ref="BI45:BJ45"/>
    <mergeCell ref="BI43:BJ43"/>
    <mergeCell ref="BK31:BL31"/>
    <mergeCell ref="BG41:BH41"/>
    <mergeCell ref="BO33:BP33"/>
    <mergeCell ref="BM30:BN30"/>
    <mergeCell ref="BM41:BN41"/>
    <mergeCell ref="BG42:BH42"/>
    <mergeCell ref="BG36:BH36"/>
    <mergeCell ref="BC47:BD47"/>
    <mergeCell ref="AY40:AZ40"/>
    <mergeCell ref="BA40:BB40"/>
    <mergeCell ref="AM41:AN41"/>
    <mergeCell ref="BE47:BF47"/>
    <mergeCell ref="BM45:BN45"/>
    <mergeCell ref="BM43:BN43"/>
    <mergeCell ref="BE48:BF48"/>
    <mergeCell ref="BE42:BF42"/>
    <mergeCell ref="BG34:BH34"/>
    <mergeCell ref="BC41:BD41"/>
    <mergeCell ref="BK35:BL35"/>
    <mergeCell ref="BC40:BD40"/>
    <mergeCell ref="AW40:AX40"/>
    <mergeCell ref="AM39:AN39"/>
    <mergeCell ref="AO39:AP39"/>
    <mergeCell ref="AQ39:AR39"/>
    <mergeCell ref="AS39:AT39"/>
    <mergeCell ref="AU39:AV39"/>
    <mergeCell ref="AW39:AX39"/>
    <mergeCell ref="AY39:AZ39"/>
    <mergeCell ref="BG48:BH48"/>
    <mergeCell ref="BC48:BD48"/>
    <mergeCell ref="BE40:BF40"/>
    <mergeCell ref="BG40:BH40"/>
    <mergeCell ref="BI40:BJ40"/>
    <mergeCell ref="BK40:BL40"/>
    <mergeCell ref="BI46:BJ46"/>
    <mergeCell ref="BC34:BD34"/>
    <mergeCell ref="BO2:BP2"/>
    <mergeCell ref="BO3:BP3"/>
    <mergeCell ref="BO4:BP4"/>
    <mergeCell ref="BO5:BP5"/>
    <mergeCell ref="BO18:BP18"/>
    <mergeCell ref="BO19:BP19"/>
    <mergeCell ref="BO20:BP20"/>
    <mergeCell ref="BO21:BP21"/>
    <mergeCell ref="BO10:BP10"/>
    <mergeCell ref="BO13:BP13"/>
    <mergeCell ref="BO14:BP14"/>
    <mergeCell ref="BO17:BP17"/>
    <mergeCell ref="BO26:BP26"/>
    <mergeCell ref="BO27:BP27"/>
    <mergeCell ref="BO28:BP28"/>
    <mergeCell ref="BO29:BP29"/>
    <mergeCell ref="BO22:BP22"/>
    <mergeCell ref="BO11:BP11"/>
    <mergeCell ref="BO23:BP23"/>
    <mergeCell ref="BO24:BP24"/>
    <mergeCell ref="BO25:BP25"/>
    <mergeCell ref="BO6:BP6"/>
    <mergeCell ref="BO7:BP7"/>
    <mergeCell ref="BO8:BP8"/>
    <mergeCell ref="BO9:BP9"/>
    <mergeCell ref="BO12:BP12"/>
    <mergeCell ref="BO16:BP16"/>
    <mergeCell ref="BE41:BF41"/>
    <mergeCell ref="BK61:BL61"/>
    <mergeCell ref="BK7:BL7"/>
    <mergeCell ref="BO15:BP15"/>
    <mergeCell ref="BM39:BN39"/>
    <mergeCell ref="BM32:BN32"/>
    <mergeCell ref="BE29:BF29"/>
    <mergeCell ref="BE33:BF33"/>
    <mergeCell ref="BA34:BB34"/>
    <mergeCell ref="BA33:BB33"/>
    <mergeCell ref="AS32:AT32"/>
    <mergeCell ref="AS35:AT35"/>
    <mergeCell ref="AO33:AP33"/>
    <mergeCell ref="AQ30:AR30"/>
    <mergeCell ref="AQ31:AR31"/>
    <mergeCell ref="AW41:AX41"/>
    <mergeCell ref="BE30:BF30"/>
    <mergeCell ref="BE31:BF31"/>
    <mergeCell ref="BK34:BL34"/>
    <mergeCell ref="BM34:BN34"/>
    <mergeCell ref="BM46:BN46"/>
    <mergeCell ref="BI37:BJ37"/>
    <mergeCell ref="BA46:BB46"/>
    <mergeCell ref="AY37:AZ37"/>
    <mergeCell ref="BA37:BB37"/>
    <mergeCell ref="AS34:AT34"/>
    <mergeCell ref="AS44:AT44"/>
    <mergeCell ref="AS45:AT45"/>
    <mergeCell ref="AU36:AV36"/>
    <mergeCell ref="AO34:AP34"/>
    <mergeCell ref="AS36:AT36"/>
    <mergeCell ref="AO46:AP46"/>
    <mergeCell ref="BG60:BH60"/>
    <mergeCell ref="BC50:BD50"/>
    <mergeCell ref="BC43:BD43"/>
    <mergeCell ref="BC44:BD44"/>
    <mergeCell ref="BC45:BD45"/>
    <mergeCell ref="BC46:BD46"/>
    <mergeCell ref="AW51:AX51"/>
    <mergeCell ref="AW52:AX52"/>
    <mergeCell ref="AW58:AX58"/>
    <mergeCell ref="BA52:BB52"/>
    <mergeCell ref="BC52:BD52"/>
    <mergeCell ref="BC58:BD58"/>
    <mergeCell ref="BC59:BD59"/>
    <mergeCell ref="AW43:AX43"/>
    <mergeCell ref="AW44:AX44"/>
    <mergeCell ref="AW45:AX45"/>
    <mergeCell ref="AW46:AX46"/>
    <mergeCell ref="BA43:BB43"/>
    <mergeCell ref="AY51:AZ51"/>
    <mergeCell ref="BA59:BB59"/>
    <mergeCell ref="BA51:BB51"/>
    <mergeCell ref="AY45:AZ45"/>
    <mergeCell ref="AY43:AZ43"/>
    <mergeCell ref="AY44:AZ44"/>
    <mergeCell ref="AU59:AV59"/>
    <mergeCell ref="AU60:AV60"/>
    <mergeCell ref="AS50:AT50"/>
    <mergeCell ref="AW49:AX49"/>
    <mergeCell ref="AW50:AX50"/>
    <mergeCell ref="BC60:BD60"/>
    <mergeCell ref="BA49:BB49"/>
    <mergeCell ref="BA50:BB50"/>
    <mergeCell ref="BC49:BD49"/>
    <mergeCell ref="AS61:AT61"/>
    <mergeCell ref="AW59:AX59"/>
    <mergeCell ref="BA61:BB61"/>
    <mergeCell ref="AI35:AJ35"/>
    <mergeCell ref="AK35:AL35"/>
    <mergeCell ref="AM35:AN35"/>
    <mergeCell ref="AO35:AP35"/>
    <mergeCell ref="AQ35:AR35"/>
    <mergeCell ref="AY35:AZ35"/>
    <mergeCell ref="AI40:AJ40"/>
    <mergeCell ref="AK40:AL40"/>
    <mergeCell ref="AM45:AN45"/>
    <mergeCell ref="AM47:AN47"/>
    <mergeCell ref="AM42:AN42"/>
    <mergeCell ref="AM43:AN43"/>
    <mergeCell ref="AK39:AL39"/>
    <mergeCell ref="BA35:BB35"/>
    <mergeCell ref="AO40:AP40"/>
    <mergeCell ref="AQ40:AR40"/>
    <mergeCell ref="AS46:AT46"/>
    <mergeCell ref="AI52:AJ52"/>
    <mergeCell ref="AI43:AJ43"/>
    <mergeCell ref="AK47:AL47"/>
    <mergeCell ref="BO40:BP40"/>
    <mergeCell ref="BI48:BJ48"/>
    <mergeCell ref="BK48:BL48"/>
    <mergeCell ref="BM37:BN37"/>
    <mergeCell ref="BK39:BL39"/>
    <mergeCell ref="BI58:BJ58"/>
    <mergeCell ref="BE60:BF60"/>
    <mergeCell ref="AY52:AZ52"/>
    <mergeCell ref="AY58:AZ58"/>
    <mergeCell ref="W37:X37"/>
    <mergeCell ref="BI60:BJ60"/>
    <mergeCell ref="BM52:BN52"/>
    <mergeCell ref="BG51:BH51"/>
    <mergeCell ref="BK60:BL60"/>
    <mergeCell ref="BK58:BL58"/>
    <mergeCell ref="BK59:BL59"/>
    <mergeCell ref="BE61:BF61"/>
    <mergeCell ref="BE49:BF49"/>
    <mergeCell ref="BC51:BD51"/>
    <mergeCell ref="BE50:BF50"/>
    <mergeCell ref="BE52:BF52"/>
    <mergeCell ref="BE58:BF58"/>
    <mergeCell ref="BA58:BB58"/>
    <mergeCell ref="BA60:BB60"/>
    <mergeCell ref="BC61:BD61"/>
    <mergeCell ref="BE59:BF59"/>
    <mergeCell ref="BE51:BF51"/>
    <mergeCell ref="AO61:AP61"/>
    <mergeCell ref="AW61:AX61"/>
    <mergeCell ref="AU61:AV61"/>
    <mergeCell ref="AU52:AV52"/>
    <mergeCell ref="AU58:AV58"/>
    <mergeCell ref="BM58:BN58"/>
    <mergeCell ref="BM40:BN40"/>
    <mergeCell ref="BO60:BP60"/>
    <mergeCell ref="AY60:AZ60"/>
    <mergeCell ref="C33:D33"/>
    <mergeCell ref="C27:D27"/>
    <mergeCell ref="BG47:BH47"/>
    <mergeCell ref="BG43:BH43"/>
    <mergeCell ref="BG44:BH44"/>
    <mergeCell ref="BG45:BH45"/>
    <mergeCell ref="BG46:BH46"/>
    <mergeCell ref="BI51:BJ51"/>
    <mergeCell ref="BI52:BJ52"/>
    <mergeCell ref="BI44:BJ44"/>
    <mergeCell ref="BK49:BL49"/>
    <mergeCell ref="BK50:BL50"/>
    <mergeCell ref="BK51:BL51"/>
    <mergeCell ref="BK52:BL52"/>
    <mergeCell ref="BC37:BD37"/>
    <mergeCell ref="BE37:BF37"/>
    <mergeCell ref="BI47:BJ47"/>
    <mergeCell ref="BG49:BH49"/>
    <mergeCell ref="BG50:BH50"/>
    <mergeCell ref="BK47:BL47"/>
    <mergeCell ref="W39:X39"/>
    <mergeCell ref="Y39:Z39"/>
    <mergeCell ref="AA39:AB39"/>
    <mergeCell ref="AC39:AD39"/>
    <mergeCell ref="AE39:AF39"/>
    <mergeCell ref="AG39:AH39"/>
    <mergeCell ref="AU51:AV51"/>
    <mergeCell ref="BM59:BN59"/>
    <mergeCell ref="BE18:BF18"/>
    <mergeCell ref="BE19:BF19"/>
    <mergeCell ref="AI22:AJ22"/>
    <mergeCell ref="AI23:AJ23"/>
    <mergeCell ref="BK33:BL33"/>
    <mergeCell ref="BG26:BH26"/>
    <mergeCell ref="BC33:BD33"/>
    <mergeCell ref="AY19:AZ19"/>
    <mergeCell ref="AY20:AZ20"/>
    <mergeCell ref="BG61:BH61"/>
    <mergeCell ref="BG52:BH52"/>
    <mergeCell ref="BG58:BH58"/>
    <mergeCell ref="BG59:BH59"/>
    <mergeCell ref="BO47:BP47"/>
    <mergeCell ref="BO48:BP48"/>
    <mergeCell ref="BO49:BP49"/>
    <mergeCell ref="BO50:BP50"/>
    <mergeCell ref="BO43:BP43"/>
    <mergeCell ref="BO44:BP44"/>
    <mergeCell ref="BO45:BP45"/>
    <mergeCell ref="BO46:BP46"/>
    <mergeCell ref="BM60:BN60"/>
    <mergeCell ref="BM61:BN61"/>
    <mergeCell ref="BM49:BN49"/>
    <mergeCell ref="BM50:BN50"/>
    <mergeCell ref="BM51:BN51"/>
    <mergeCell ref="BO61:BP61"/>
    <mergeCell ref="BO51:BP51"/>
    <mergeCell ref="BO52:BP52"/>
    <mergeCell ref="BI59:BJ59"/>
    <mergeCell ref="BO58:BP58"/>
    <mergeCell ref="BO59:BP59"/>
    <mergeCell ref="BK38:BL38"/>
    <mergeCell ref="BM38:BN38"/>
    <mergeCell ref="BO38:BP38"/>
    <mergeCell ref="AI38:AJ38"/>
    <mergeCell ref="AK38:AL38"/>
    <mergeCell ref="AM38:AN38"/>
    <mergeCell ref="AO38:AP38"/>
    <mergeCell ref="AQ38:AR38"/>
    <mergeCell ref="AS38:AT38"/>
    <mergeCell ref="AU38:AV38"/>
    <mergeCell ref="AW38:AX38"/>
    <mergeCell ref="AY38:AZ38"/>
    <mergeCell ref="BA38:BB38"/>
    <mergeCell ref="BC38:BD38"/>
    <mergeCell ref="BO34:BP34"/>
    <mergeCell ref="BK23:BL23"/>
    <mergeCell ref="BC23:BD23"/>
    <mergeCell ref="BC24:BD24"/>
    <mergeCell ref="BC25:BD25"/>
    <mergeCell ref="BC26:BD26"/>
    <mergeCell ref="BC27:BD27"/>
    <mergeCell ref="BE24:BF24"/>
    <mergeCell ref="BE27:BF27"/>
    <mergeCell ref="BE28:BF28"/>
    <mergeCell ref="AM30:AN30"/>
    <mergeCell ref="BC32:BD32"/>
    <mergeCell ref="BE26:BF26"/>
    <mergeCell ref="BG29:BH29"/>
    <mergeCell ref="BO35:BP35"/>
    <mergeCell ref="AK27:AL27"/>
    <mergeCell ref="AK30:AL30"/>
    <mergeCell ref="AK31:AL31"/>
    <mergeCell ref="BQ2:BR2"/>
    <mergeCell ref="BQ3:BR3"/>
    <mergeCell ref="BQ4:BR4"/>
    <mergeCell ref="BQ5:BR5"/>
    <mergeCell ref="BQ6:BR6"/>
    <mergeCell ref="BQ7:BR7"/>
    <mergeCell ref="BQ8:BR8"/>
    <mergeCell ref="BQ9:BR9"/>
    <mergeCell ref="BQ10:BR10"/>
    <mergeCell ref="BQ11:BR11"/>
    <mergeCell ref="BQ12:BR12"/>
    <mergeCell ref="BQ13:BR13"/>
    <mergeCell ref="BQ14:BR14"/>
    <mergeCell ref="BQ15:BR15"/>
    <mergeCell ref="BQ17:BR17"/>
    <mergeCell ref="BQ18:BR18"/>
    <mergeCell ref="BQ19:BR19"/>
    <mergeCell ref="BQ20:BR20"/>
    <mergeCell ref="BQ21:BR21"/>
    <mergeCell ref="BQ22:BR22"/>
    <mergeCell ref="BQ23:BR23"/>
    <mergeCell ref="BQ24:BR24"/>
    <mergeCell ref="BQ25:BR25"/>
    <mergeCell ref="BQ26:BR26"/>
    <mergeCell ref="BQ27:BR27"/>
    <mergeCell ref="BQ28:BR28"/>
    <mergeCell ref="BQ29:BR29"/>
    <mergeCell ref="BQ30:BR30"/>
    <mergeCell ref="BQ31:BR31"/>
    <mergeCell ref="BQ32:BR32"/>
    <mergeCell ref="BQ33:BR33"/>
    <mergeCell ref="BQ34:BR34"/>
    <mergeCell ref="BQ35:BR35"/>
    <mergeCell ref="BQ36:BR36"/>
    <mergeCell ref="BQ59:BR59"/>
    <mergeCell ref="BQ60:BR60"/>
    <mergeCell ref="BQ61:BR61"/>
    <mergeCell ref="BQ37:BR37"/>
    <mergeCell ref="BQ38:BR38"/>
    <mergeCell ref="BQ39:BR39"/>
    <mergeCell ref="BQ40:BR40"/>
    <mergeCell ref="BQ41:BR41"/>
    <mergeCell ref="BQ42:BR42"/>
    <mergeCell ref="BQ43:BR43"/>
    <mergeCell ref="BQ44:BR44"/>
    <mergeCell ref="BQ45:BR45"/>
    <mergeCell ref="BQ46:BR46"/>
    <mergeCell ref="BQ47:BR47"/>
    <mergeCell ref="BQ48:BR48"/>
    <mergeCell ref="BQ49:BR49"/>
    <mergeCell ref="BQ50:BR50"/>
    <mergeCell ref="BQ51:BR51"/>
    <mergeCell ref="BQ52:BR52"/>
    <mergeCell ref="BQ58:BR58"/>
    <mergeCell ref="A16:B16"/>
    <mergeCell ref="G16:H16"/>
    <mergeCell ref="K16:L16"/>
    <mergeCell ref="U16:V16"/>
    <mergeCell ref="Y16:Z16"/>
    <mergeCell ref="AC16:AD16"/>
    <mergeCell ref="AM16:AN16"/>
    <mergeCell ref="AS16:AT16"/>
    <mergeCell ref="AU16:AV16"/>
    <mergeCell ref="BA16:BB16"/>
    <mergeCell ref="BC16:BD16"/>
    <mergeCell ref="BM16:BN16"/>
    <mergeCell ref="BQ16:BR16"/>
    <mergeCell ref="C16:D16"/>
    <mergeCell ref="E16:F16"/>
    <mergeCell ref="I16:J16"/>
    <mergeCell ref="M16:N16"/>
    <mergeCell ref="O16:P16"/>
    <mergeCell ref="Q16:R16"/>
    <mergeCell ref="S16:T16"/>
    <mergeCell ref="W16:X16"/>
    <mergeCell ref="AA16:AB16"/>
    <mergeCell ref="AE16:AF16"/>
    <mergeCell ref="AG16:AH16"/>
    <mergeCell ref="AI16:AJ16"/>
    <mergeCell ref="AK16:AL16"/>
    <mergeCell ref="AO16:AP16"/>
    <mergeCell ref="AQ16:AR16"/>
    <mergeCell ref="AW16:AX16"/>
    <mergeCell ref="AY16:AZ16"/>
  </mergeCells>
  <printOptions/>
  <pageMargins left="0" right="0" top="0.984251968503937" bottom="0.984251968503937" header="0" footer="0"/>
  <pageSetup fitToHeight="1" fitToWidth="1" horizontalDpi="300" verticalDpi="300" orientation="landscape" paperSize="8" scale="18" r:id="rId2"/>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C2400</dc:creator>
  <cp:keywords/>
  <dc:description/>
  <cp:lastModifiedBy>Fujinami33</cp:lastModifiedBy>
  <cp:lastPrinted>2005-11-18T13:56:32Z</cp:lastPrinted>
  <dcterms:created xsi:type="dcterms:W3CDTF">2004-07-16T00:55:12Z</dcterms:created>
  <dcterms:modified xsi:type="dcterms:W3CDTF">2012-07-06T04:48:47Z</dcterms:modified>
  <cp:category/>
  <cp:version/>
  <cp:contentType/>
  <cp:contentStatus/>
</cp:coreProperties>
</file>